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610" windowHeight="9465" activeTab="0"/>
  </bookViews>
  <sheets>
    <sheet name="апрель" sheetId="1" r:id="rId1"/>
    <sheet name="август" sheetId="2" r:id="rId2"/>
  </sheets>
  <definedNames>
    <definedName name="_xlnm.Print_Area" localSheetId="1">'август'!$A$1:$J$73</definedName>
    <definedName name="_xlnm.Print_Area" localSheetId="0">'апрель'!$A$1:$J$52</definedName>
  </definedNames>
  <calcPr fullCalcOnLoad="1"/>
</workbook>
</file>

<file path=xl/sharedStrings.xml><?xml version="1.0" encoding="utf-8"?>
<sst xmlns="http://schemas.openxmlformats.org/spreadsheetml/2006/main" count="369" uniqueCount="159">
  <si>
    <t>январь</t>
  </si>
  <si>
    <t>февраль</t>
  </si>
  <si>
    <t>март</t>
  </si>
  <si>
    <t>0701</t>
  </si>
  <si>
    <t>0702</t>
  </si>
  <si>
    <t>1403</t>
  </si>
  <si>
    <t>0113</t>
  </si>
  <si>
    <t>апрель</t>
  </si>
  <si>
    <t>1003</t>
  </si>
  <si>
    <t>0501</t>
  </si>
  <si>
    <t>0409</t>
  </si>
  <si>
    <t>0801</t>
  </si>
  <si>
    <t>июль</t>
  </si>
  <si>
    <t>1004</t>
  </si>
  <si>
    <t>0104</t>
  </si>
  <si>
    <t>0106</t>
  </si>
  <si>
    <t>поправки №1</t>
  </si>
  <si>
    <t>поправки №2</t>
  </si>
  <si>
    <t>Суммы в соответствии с бюджетом</t>
  </si>
  <si>
    <t>Доходы</t>
  </si>
  <si>
    <t>Расходы</t>
  </si>
  <si>
    <t>Субвенции на обеспечение жильем детей-сирот</t>
  </si>
  <si>
    <t>Субвенции на компенсацию части родительской платы</t>
  </si>
  <si>
    <t>РПр</t>
  </si>
  <si>
    <t>КОСГУ</t>
  </si>
  <si>
    <t>Цст</t>
  </si>
  <si>
    <t>Код дохода</t>
  </si>
  <si>
    <t>Наименование</t>
  </si>
  <si>
    <t>5053401</t>
  </si>
  <si>
    <t>3150200</t>
  </si>
  <si>
    <t>0700400</t>
  </si>
  <si>
    <t>5223200</t>
  </si>
  <si>
    <t>сумма с учетом поправок №1</t>
  </si>
  <si>
    <t>сумма с учетом поправок №2</t>
  </si>
  <si>
    <t>202 04 999 05 0000 151</t>
  </si>
  <si>
    <t>ВР</t>
  </si>
  <si>
    <t>611</t>
  </si>
  <si>
    <t>Реззервный фонд (ремонт воинских захоронений)</t>
  </si>
  <si>
    <t>Реззервный фонд (приобретение жилья для многодетной семьи)</t>
  </si>
  <si>
    <t>Приобретение жилья ветеранам ВОВ</t>
  </si>
  <si>
    <t>Дотация на выравнивание бюджетной обеспеченности (повышение зарплаты в детских садах)</t>
  </si>
  <si>
    <t>202 03 069 05 0000 151</t>
  </si>
  <si>
    <t>540</t>
  </si>
  <si>
    <t>530</t>
  </si>
  <si>
    <t>4209900</t>
  </si>
  <si>
    <t>Иные межбюджетные трансферты в области культуры</t>
  </si>
  <si>
    <t>202 04 014 05 0000 151</t>
  </si>
  <si>
    <t>202 01 001 05 0000 151</t>
  </si>
  <si>
    <t>4429900</t>
  </si>
  <si>
    <t>001</t>
  </si>
  <si>
    <t>612</t>
  </si>
  <si>
    <t>Доходы от продажи земли</t>
  </si>
  <si>
    <t>0707</t>
  </si>
  <si>
    <t>075</t>
  </si>
  <si>
    <t>515</t>
  </si>
  <si>
    <t>002</t>
  </si>
  <si>
    <t>500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</si>
  <si>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</si>
  <si>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</si>
  <si>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244</t>
  </si>
  <si>
    <t>Субвенции на классное руководство</t>
  </si>
  <si>
    <t>Субвенции на содержание ребенка в семье опекуна и приемной семье</t>
  </si>
  <si>
    <t>114 06013 10 0000 430</t>
  </si>
  <si>
    <t>0203</t>
  </si>
  <si>
    <t>Субсидии на обеспечение жильем молодых семей</t>
  </si>
  <si>
    <t>Субвенции на финансовое обеспечение образовательного процесса</t>
  </si>
  <si>
    <t>БП00050820</t>
  </si>
  <si>
    <t>БП00072480</t>
  </si>
  <si>
    <t>БП00072650</t>
  </si>
  <si>
    <t>БП000R0820</t>
  </si>
  <si>
    <t>БП00090020</t>
  </si>
  <si>
    <t>П711072410</t>
  </si>
  <si>
    <t>БП00072460</t>
  </si>
  <si>
    <t>Субвенции на обеспечение детей-сирот одеждой, обувью</t>
  </si>
  <si>
    <t>П711371500</t>
  </si>
  <si>
    <t>П711271510</t>
  </si>
  <si>
    <t>Субвенция на выполнение переданных полномочий в сфере трудовых отношений</t>
  </si>
  <si>
    <t>202 30 024 05 0000 151</t>
  </si>
  <si>
    <t>БП00071610</t>
  </si>
  <si>
    <t>202 30 021 05 0000 151</t>
  </si>
  <si>
    <t>202 39 999 05 0000 151</t>
  </si>
  <si>
    <t>202 30 029 05 0000 151</t>
  </si>
  <si>
    <t>Субвенция на выполнение переданных полномочий по административной комиссии</t>
  </si>
  <si>
    <t>Субвенция на выполнение переданных полномочий по КПДН</t>
  </si>
  <si>
    <t>Субвенция на выполнение переданных полномочий по опеке</t>
  </si>
  <si>
    <t>202 30 027 05 0000 151</t>
  </si>
  <si>
    <t>Субвенции на ремонт жилых помещений, закрепленных на праве собственности за детьми-сиротами</t>
  </si>
  <si>
    <t>БП00072490</t>
  </si>
  <si>
    <t>202 30 5082 05 0000 151</t>
  </si>
  <si>
    <t>202 40 014 05 0000 151</t>
  </si>
  <si>
    <t>БП00090930</t>
  </si>
  <si>
    <t>дефицит</t>
  </si>
  <si>
    <t>0503</t>
  </si>
  <si>
    <t>БП00090530</t>
  </si>
  <si>
    <t>Межбюджетные трансферты, передаваемые бюджетам поселений на осуществление части переданных полномочий в соответствии с заключенными соглашениями 2016 года</t>
  </si>
  <si>
    <t>БП00071580</t>
  </si>
  <si>
    <t>БП00071590</t>
  </si>
  <si>
    <t>БП00071600</t>
  </si>
  <si>
    <t>0102</t>
  </si>
  <si>
    <t>Перераспределение бюджетных ассигнований и ЛБО</t>
  </si>
  <si>
    <t>Муниципальная программа "Профилактика экстремизма и терроризма на территории Верховского района на 2017-2020 годы"</t>
  </si>
  <si>
    <t>ПА10191090</t>
  </si>
  <si>
    <t>П910191080</t>
  </si>
  <si>
    <t>Прочие субсидии на возмещение расходов на обеспечение питанием учащихся</t>
  </si>
  <si>
    <t>202 29999 05 0000 151</t>
  </si>
  <si>
    <t>Муниципальная программа "Поддержка социально ориентированных некоммерческих организаций в Верховском районе на 2017-2019 годы"</t>
  </si>
  <si>
    <t>1006</t>
  </si>
  <si>
    <t>БП00090100</t>
  </si>
  <si>
    <t>П910391080</t>
  </si>
  <si>
    <t>БП00051180</t>
  </si>
  <si>
    <t>Иные межбюджетные трансферты (Закон О наказах избирателей депутатам Орловского областного Совета народных депутатов)</t>
  </si>
  <si>
    <t>БП00090070</t>
  </si>
  <si>
    <t>321</t>
  </si>
  <si>
    <t>0703</t>
  </si>
  <si>
    <t>Прочие безвозмездные поступления</t>
  </si>
  <si>
    <t>207 05030 05 0000 180</t>
  </si>
  <si>
    <t>П7110S2410</t>
  </si>
  <si>
    <t>ПВ101S0550</t>
  </si>
  <si>
    <t>П2201L4970</t>
  </si>
  <si>
    <t>ЕСХН</t>
  </si>
  <si>
    <t>НДФЛ</t>
  </si>
  <si>
    <t>101 02010 01 0000 110</t>
  </si>
  <si>
    <t>114 06013 05 0000 430</t>
  </si>
  <si>
    <t>Акцизы</t>
  </si>
  <si>
    <t>БП00090420</t>
  </si>
  <si>
    <t>202 49 999 05 0000 150</t>
  </si>
  <si>
    <t>Субвенции бюджетам муниципальных районов на ВУС</t>
  </si>
  <si>
    <t>202 35118 05 0000 150</t>
  </si>
  <si>
    <t>202 29999 05 0000 150</t>
  </si>
  <si>
    <t>Субсидии бюджетам муниципальных районов на ремонт пешеходных переходов</t>
  </si>
  <si>
    <t>ПВ104S2320</t>
  </si>
  <si>
    <t>101 02 010 01 0000 110</t>
  </si>
  <si>
    <t>105 03 010 01 0000 110</t>
  </si>
  <si>
    <t>ПД10190550</t>
  </si>
  <si>
    <t xml:space="preserve">Прочие субсидии бюджетам муниципальный районов на мероприятия по оздоровительной кампании </t>
  </si>
  <si>
    <t>202 20 216 05 0000 150</t>
  </si>
  <si>
    <t>202 25497 05 0000 150</t>
  </si>
  <si>
    <t>получение</t>
  </si>
  <si>
    <t>погашение</t>
  </si>
  <si>
    <t>202 39999 05 0000 150</t>
  </si>
  <si>
    <t>П710171570</t>
  </si>
  <si>
    <t>Расходы за счет кредита кредитных организаций</t>
  </si>
  <si>
    <t>П710190710</t>
  </si>
  <si>
    <t>П710190720</t>
  </si>
  <si>
    <t>П7103S0850</t>
  </si>
  <si>
    <t>Субсидии на обновление материально-технической базы</t>
  </si>
  <si>
    <t>БП0Е51690</t>
  </si>
  <si>
    <t>Иные межбюджетные трансферты (грант)</t>
  </si>
  <si>
    <t>121</t>
  </si>
  <si>
    <t>Субвенции на полномочия по опеке</t>
  </si>
  <si>
    <t>Субвенции на жилье ветеранам</t>
  </si>
  <si>
    <t>202 35135 05 0000 150</t>
  </si>
  <si>
    <t>202 25169 05 0000 150</t>
  </si>
  <si>
    <t>202 30024 05 0000 150</t>
  </si>
  <si>
    <t>БП00051350</t>
  </si>
  <si>
    <t>П710190730</t>
  </si>
  <si>
    <t>1301</t>
  </si>
  <si>
    <t>БП00091300</t>
  </si>
  <si>
    <t xml:space="preserve"> 103 02000 01 0000 110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</si>
</sst>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#,##0.000"/>
    <numFmt numFmtId="167" formatCode="0.000"/>
    <numFmt numFmtId="168" formatCode="#,##0.0"/>
    <numFmt numFmtId="169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165" fontId="48" fillId="6" borderId="11" xfId="0" applyNumberFormat="1" applyFont="1" applyFill="1" applyBorder="1" applyAlignment="1">
      <alignment horizontal="center"/>
    </xf>
    <xf numFmtId="165" fontId="49" fillId="6" borderId="0" xfId="0" applyNumberFormat="1" applyFont="1" applyFill="1" applyAlignment="1">
      <alignment horizontal="center"/>
    </xf>
    <xf numFmtId="0" fontId="49" fillId="6" borderId="0" xfId="0" applyFont="1" applyFill="1" applyAlignment="1">
      <alignment horizontal="center"/>
    </xf>
    <xf numFmtId="0" fontId="49" fillId="6" borderId="0" xfId="0" applyFont="1" applyFill="1" applyAlignment="1">
      <alignment/>
    </xf>
    <xf numFmtId="0" fontId="50" fillId="0" borderId="11" xfId="0" applyFon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0" xfId="0" applyFont="1" applyAlignment="1">
      <alignment horizontal="center"/>
    </xf>
    <xf numFmtId="49" fontId="49" fillId="0" borderId="11" xfId="0" applyNumberFormat="1" applyFont="1" applyBorder="1" applyAlignment="1">
      <alignment horizontal="center"/>
    </xf>
    <xf numFmtId="165" fontId="49" fillId="0" borderId="11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center"/>
    </xf>
    <xf numFmtId="165" fontId="48" fillId="0" borderId="12" xfId="0" applyNumberFormat="1" applyFont="1" applyBorder="1" applyAlignment="1">
      <alignment horizontal="center"/>
    </xf>
    <xf numFmtId="49" fontId="49" fillId="0" borderId="0" xfId="0" applyNumberFormat="1" applyFont="1" applyAlignment="1">
      <alignment horizontal="center"/>
    </xf>
    <xf numFmtId="0" fontId="48" fillId="33" borderId="0" xfId="0" applyFont="1" applyFill="1" applyBorder="1" applyAlignment="1">
      <alignment horizontal="left"/>
    </xf>
    <xf numFmtId="165" fontId="48" fillId="33" borderId="0" xfId="0" applyNumberFormat="1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165" fontId="48" fillId="0" borderId="11" xfId="0" applyNumberFormat="1" applyFont="1" applyBorder="1" applyAlignment="1">
      <alignment horizontal="center"/>
    </xf>
    <xf numFmtId="49" fontId="48" fillId="0" borderId="0" xfId="0" applyNumberFormat="1" applyFont="1" applyBorder="1" applyAlignment="1">
      <alignment horizontal="center"/>
    </xf>
    <xf numFmtId="165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164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165" fontId="48" fillId="0" borderId="0" xfId="0" applyNumberFormat="1" applyFont="1" applyAlignment="1">
      <alignment horizontal="center"/>
    </xf>
    <xf numFmtId="165" fontId="49" fillId="0" borderId="0" xfId="0" applyNumberFormat="1" applyFont="1" applyAlignment="1">
      <alignment horizontal="center"/>
    </xf>
    <xf numFmtId="0" fontId="51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wrapText="1"/>
    </xf>
    <xf numFmtId="0" fontId="51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wrapText="1"/>
    </xf>
    <xf numFmtId="0" fontId="52" fillId="0" borderId="0" xfId="0" applyFont="1" applyAlignment="1">
      <alignment vertical="center" wrapText="1"/>
    </xf>
    <xf numFmtId="0" fontId="51" fillId="33" borderId="0" xfId="0" applyFont="1" applyFill="1" applyBorder="1" applyAlignment="1">
      <alignment horizontal="left"/>
    </xf>
    <xf numFmtId="165" fontId="50" fillId="0" borderId="11" xfId="0" applyNumberFormat="1" applyFont="1" applyBorder="1" applyAlignment="1">
      <alignment horizontal="center"/>
    </xf>
    <xf numFmtId="0" fontId="51" fillId="0" borderId="0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center" wrapText="1"/>
    </xf>
    <xf numFmtId="0" fontId="53" fillId="33" borderId="11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/>
    </xf>
    <xf numFmtId="49" fontId="48" fillId="33" borderId="0" xfId="0" applyNumberFormat="1" applyFont="1" applyFill="1" applyAlignment="1">
      <alignment horizontal="center"/>
    </xf>
    <xf numFmtId="49" fontId="48" fillId="33" borderId="0" xfId="0" applyNumberFormat="1" applyFont="1" applyFill="1" applyBorder="1" applyAlignment="1">
      <alignment horizontal="center"/>
    </xf>
    <xf numFmtId="49" fontId="50" fillId="33" borderId="11" xfId="0" applyNumberFormat="1" applyFont="1" applyFill="1" applyBorder="1" applyAlignment="1">
      <alignment horizontal="center"/>
    </xf>
    <xf numFmtId="49" fontId="49" fillId="33" borderId="11" xfId="0" applyNumberFormat="1" applyFont="1" applyFill="1" applyBorder="1" applyAlignment="1">
      <alignment horizontal="center"/>
    </xf>
    <xf numFmtId="49" fontId="49" fillId="33" borderId="0" xfId="0" applyNumberFormat="1" applyFont="1" applyFill="1" applyAlignment="1">
      <alignment horizontal="center"/>
    </xf>
    <xf numFmtId="49" fontId="49" fillId="6" borderId="11" xfId="0" applyNumberFormat="1" applyFont="1" applyFill="1" applyBorder="1" applyAlignment="1">
      <alignment horizontal="center"/>
    </xf>
    <xf numFmtId="49" fontId="49" fillId="0" borderId="11" xfId="0" applyNumberFormat="1" applyFont="1" applyBorder="1" applyAlignment="1">
      <alignment vertical="center"/>
    </xf>
    <xf numFmtId="49" fontId="49" fillId="0" borderId="12" xfId="0" applyNumberFormat="1" applyFont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52" fillId="0" borderId="13" xfId="0" applyFont="1" applyBorder="1" applyAlignment="1">
      <alignment vertical="center" wrapText="1"/>
    </xf>
    <xf numFmtId="0" fontId="49" fillId="6" borderId="11" xfId="0" applyFont="1" applyFill="1" applyBorder="1" applyAlignment="1">
      <alignment horizontal="center"/>
    </xf>
    <xf numFmtId="0" fontId="52" fillId="0" borderId="11" xfId="0" applyFont="1" applyBorder="1" applyAlignment="1">
      <alignment vertical="center" wrapText="1"/>
    </xf>
    <xf numFmtId="165" fontId="49" fillId="33" borderId="11" xfId="0" applyNumberFormat="1" applyFont="1" applyFill="1" applyBorder="1" applyAlignment="1">
      <alignment horizontal="center"/>
    </xf>
    <xf numFmtId="0" fontId="52" fillId="33" borderId="12" xfId="54" applyFont="1" applyFill="1" applyBorder="1" applyAlignment="1" quotePrefix="1">
      <alignment horizontal="left" vertical="top" wrapText="1"/>
      <protection/>
    </xf>
    <xf numFmtId="0" fontId="52" fillId="0" borderId="11" xfId="0" applyFont="1" applyBorder="1" applyAlignment="1">
      <alignment vertical="center" wrapText="1"/>
    </xf>
    <xf numFmtId="165" fontId="49" fillId="33" borderId="11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/>
    </xf>
    <xf numFmtId="49" fontId="50" fillId="34" borderId="11" xfId="0" applyNumberFormat="1" applyFont="1" applyFill="1" applyBorder="1" applyAlignment="1">
      <alignment horizontal="center"/>
    </xf>
    <xf numFmtId="49" fontId="49" fillId="34" borderId="11" xfId="0" applyNumberFormat="1" applyFont="1" applyFill="1" applyBorder="1" applyAlignment="1">
      <alignment horizontal="center"/>
    </xf>
    <xf numFmtId="49" fontId="48" fillId="34" borderId="0" xfId="0" applyNumberFormat="1" applyFont="1" applyFill="1" applyAlignment="1">
      <alignment horizontal="center"/>
    </xf>
    <xf numFmtId="49" fontId="49" fillId="34" borderId="0" xfId="0" applyNumberFormat="1" applyFont="1" applyFill="1" applyAlignment="1">
      <alignment horizontal="center"/>
    </xf>
    <xf numFmtId="0" fontId="48" fillId="34" borderId="0" xfId="0" applyFont="1" applyFill="1" applyBorder="1" applyAlignment="1">
      <alignment horizontal="left"/>
    </xf>
    <xf numFmtId="49" fontId="49" fillId="0" borderId="13" xfId="0" applyNumberFormat="1" applyFont="1" applyBorder="1" applyAlignment="1">
      <alignment horizontal="center"/>
    </xf>
    <xf numFmtId="165" fontId="49" fillId="0" borderId="13" xfId="0" applyNumberFormat="1" applyFont="1" applyBorder="1" applyAlignment="1">
      <alignment horizontal="center"/>
    </xf>
    <xf numFmtId="165" fontId="49" fillId="0" borderId="12" xfId="0" applyNumberFormat="1" applyFont="1" applyBorder="1" applyAlignment="1">
      <alignment vertical="center"/>
    </xf>
    <xf numFmtId="49" fontId="49" fillId="0" borderId="12" xfId="0" applyNumberFormat="1" applyFont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vertical="center" wrapText="1"/>
    </xf>
    <xf numFmtId="165" fontId="49" fillId="0" borderId="13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5" fontId="49" fillId="33" borderId="11" xfId="0" applyNumberFormat="1" applyFont="1" applyFill="1" applyBorder="1" applyAlignment="1">
      <alignment horizontal="center"/>
    </xf>
    <xf numFmtId="165" fontId="49" fillId="0" borderId="11" xfId="0" applyNumberFormat="1" applyFont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/>
    </xf>
    <xf numFmtId="49" fontId="54" fillId="0" borderId="11" xfId="0" applyNumberFormat="1" applyFont="1" applyBorder="1" applyAlignment="1">
      <alignment horizontal="left" vertical="center"/>
    </xf>
    <xf numFmtId="49" fontId="54" fillId="0" borderId="11" xfId="0" applyNumberFormat="1" applyFont="1" applyBorder="1" applyAlignment="1">
      <alignment vertical="center"/>
    </xf>
    <xf numFmtId="49" fontId="49" fillId="0" borderId="13" xfId="0" applyNumberFormat="1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/>
    </xf>
    <xf numFmtId="165" fontId="49" fillId="0" borderId="13" xfId="0" applyNumberFormat="1" applyFont="1" applyBorder="1" applyAlignment="1">
      <alignment horizontal="center" vertical="center"/>
    </xf>
    <xf numFmtId="165" fontId="49" fillId="0" borderId="12" xfId="0" applyNumberFormat="1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/>
    </xf>
    <xf numFmtId="49" fontId="49" fillId="0" borderId="12" xfId="0" applyNumberFormat="1" applyFont="1" applyBorder="1" applyAlignment="1">
      <alignment horizontal="center"/>
    </xf>
    <xf numFmtId="49" fontId="49" fillId="33" borderId="12" xfId="0" applyNumberFormat="1" applyFont="1" applyFill="1" applyBorder="1" applyAlignment="1">
      <alignment horizontal="center"/>
    </xf>
    <xf numFmtId="0" fontId="52" fillId="0" borderId="11" xfId="0" applyFont="1" applyBorder="1" applyAlignment="1">
      <alignment vertical="center" wrapText="1"/>
    </xf>
    <xf numFmtId="49" fontId="49" fillId="0" borderId="11" xfId="0" applyNumberFormat="1" applyFont="1" applyBorder="1" applyAlignment="1">
      <alignment horizontal="center" vertical="center"/>
    </xf>
    <xf numFmtId="165" fontId="49" fillId="33" borderId="11" xfId="0" applyNumberFormat="1" applyFont="1" applyFill="1" applyBorder="1" applyAlignment="1">
      <alignment horizontal="center"/>
    </xf>
    <xf numFmtId="165" fontId="49" fillId="0" borderId="11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horizontal="center" vertical="center" wrapText="1"/>
    </xf>
    <xf numFmtId="49" fontId="53" fillId="0" borderId="1" xfId="33" applyFont="1" applyProtection="1">
      <alignment horizontal="center"/>
      <protection/>
    </xf>
    <xf numFmtId="49" fontId="49" fillId="0" borderId="13" xfId="0" applyNumberFormat="1" applyFont="1" applyBorder="1" applyAlignment="1">
      <alignment horizontal="center"/>
    </xf>
    <xf numFmtId="49" fontId="49" fillId="0" borderId="12" xfId="0" applyNumberFormat="1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6" borderId="11" xfId="0" applyFont="1" applyFill="1" applyBorder="1" applyAlignment="1">
      <alignment horizontal="left"/>
    </xf>
    <xf numFmtId="0" fontId="48" fillId="6" borderId="11" xfId="0" applyFont="1" applyFill="1" applyBorder="1" applyAlignment="1">
      <alignment horizontal="center"/>
    </xf>
    <xf numFmtId="0" fontId="49" fillId="6" borderId="11" xfId="0" applyFont="1" applyFill="1" applyBorder="1" applyAlignment="1">
      <alignment horizontal="center"/>
    </xf>
    <xf numFmtId="49" fontId="49" fillId="33" borderId="13" xfId="0" applyNumberFormat="1" applyFont="1" applyFill="1" applyBorder="1" applyAlignment="1">
      <alignment horizontal="center"/>
    </xf>
    <xf numFmtId="49" fontId="49" fillId="33" borderId="12" xfId="0" applyNumberFormat="1" applyFont="1" applyFill="1" applyBorder="1" applyAlignment="1">
      <alignment horizontal="center"/>
    </xf>
    <xf numFmtId="165" fontId="49" fillId="33" borderId="13" xfId="0" applyNumberFormat="1" applyFont="1" applyFill="1" applyBorder="1" applyAlignment="1">
      <alignment horizontal="center"/>
    </xf>
    <xf numFmtId="165" fontId="49" fillId="33" borderId="12" xfId="0" applyNumberFormat="1" applyFont="1" applyFill="1" applyBorder="1" applyAlignment="1">
      <alignment horizontal="center"/>
    </xf>
    <xf numFmtId="49" fontId="49" fillId="0" borderId="13" xfId="0" applyNumberFormat="1" applyFont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/>
    </xf>
    <xf numFmtId="165" fontId="49" fillId="0" borderId="13" xfId="0" applyNumberFormat="1" applyFont="1" applyBorder="1" applyAlignment="1">
      <alignment horizontal="center" vertical="center"/>
    </xf>
    <xf numFmtId="165" fontId="49" fillId="0" borderId="12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2" fillId="0" borderId="11" xfId="0" applyFont="1" applyBorder="1" applyAlignment="1">
      <alignment vertical="center" wrapText="1"/>
    </xf>
    <xf numFmtId="49" fontId="49" fillId="0" borderId="15" xfId="0" applyNumberFormat="1" applyFont="1" applyBorder="1" applyAlignment="1">
      <alignment horizontal="center" vertical="center"/>
    </xf>
    <xf numFmtId="165" fontId="49" fillId="0" borderId="15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2" fillId="33" borderId="13" xfId="54" applyFont="1" applyFill="1" applyBorder="1" applyAlignment="1" quotePrefix="1">
      <alignment horizontal="left" vertical="top" wrapText="1"/>
      <protection/>
    </xf>
    <xf numFmtId="0" fontId="52" fillId="33" borderId="12" xfId="54" applyFont="1" applyFill="1" applyBorder="1" applyAlignment="1" quotePrefix="1">
      <alignment horizontal="left" vertical="top" wrapText="1"/>
      <protection/>
    </xf>
    <xf numFmtId="0" fontId="48" fillId="0" borderId="16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9" fillId="6" borderId="16" xfId="0" applyFont="1" applyFill="1" applyBorder="1" applyAlignment="1">
      <alignment horizontal="center"/>
    </xf>
    <xf numFmtId="0" fontId="49" fillId="6" borderId="14" xfId="0" applyFont="1" applyFill="1" applyBorder="1" applyAlignment="1">
      <alignment horizontal="center"/>
    </xf>
    <xf numFmtId="0" fontId="49" fillId="6" borderId="17" xfId="0" applyFont="1" applyFill="1" applyBorder="1" applyAlignment="1">
      <alignment horizontal="center"/>
    </xf>
    <xf numFmtId="0" fontId="48" fillId="6" borderId="16" xfId="0" applyFont="1" applyFill="1" applyBorder="1" applyAlignment="1">
      <alignment horizontal="left"/>
    </xf>
    <xf numFmtId="0" fontId="48" fillId="6" borderId="14" xfId="0" applyFont="1" applyFill="1" applyBorder="1" applyAlignment="1">
      <alignment horizontal="left"/>
    </xf>
    <xf numFmtId="0" fontId="48" fillId="6" borderId="17" xfId="0" applyFont="1" applyFill="1" applyBorder="1" applyAlignment="1">
      <alignment horizontal="left"/>
    </xf>
    <xf numFmtId="0" fontId="48" fillId="6" borderId="16" xfId="0" applyFont="1" applyFill="1" applyBorder="1" applyAlignment="1">
      <alignment horizontal="center"/>
    </xf>
    <xf numFmtId="0" fontId="48" fillId="6" borderId="14" xfId="0" applyFont="1" applyFill="1" applyBorder="1" applyAlignment="1">
      <alignment horizontal="center"/>
    </xf>
    <xf numFmtId="0" fontId="48" fillId="6" borderId="17" xfId="0" applyFont="1" applyFill="1" applyBorder="1" applyAlignment="1">
      <alignment horizontal="center"/>
    </xf>
    <xf numFmtId="0" fontId="52" fillId="0" borderId="15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2"/>
  <sheetViews>
    <sheetView tabSelected="1" view="pageBreakPreview" zoomScaleSheetLayoutView="100" zoomScalePageLayoutView="0" workbookViewId="0" topLeftCell="A1">
      <selection activeCell="J5" sqref="J5"/>
    </sheetView>
  </sheetViews>
  <sheetFormatPr defaultColWidth="9.140625" defaultRowHeight="15"/>
  <cols>
    <col min="1" max="1" width="9.7109375" style="16" customWidth="1"/>
    <col min="2" max="2" width="34.00390625" style="36" customWidth="1"/>
    <col min="3" max="3" width="21.421875" style="19" customWidth="1"/>
    <col min="4" max="4" width="14.8515625" style="31" bestFit="1" customWidth="1"/>
    <col min="5" max="5" width="7.8515625" style="19" customWidth="1"/>
    <col min="6" max="6" width="8.28125" style="19" customWidth="1"/>
    <col min="7" max="7" width="12.28125" style="47" bestFit="1" customWidth="1"/>
    <col min="8" max="8" width="9.00390625" style="19" hidden="1" customWidth="1"/>
    <col min="9" max="9" width="8.7109375" style="14" hidden="1" customWidth="1"/>
    <col min="10" max="10" width="15.8515625" style="31" customWidth="1"/>
    <col min="11" max="11" width="17.7109375" style="14" customWidth="1"/>
    <col min="12" max="12" width="17.421875" style="14" customWidth="1"/>
    <col min="13" max="14" width="11.421875" style="14" customWidth="1"/>
    <col min="15" max="15" width="11.421875" style="15" customWidth="1"/>
    <col min="16" max="16384" width="9.140625" style="15" customWidth="1"/>
  </cols>
  <sheetData>
    <row r="2" spans="1:14" s="1" customFormat="1" ht="14.25">
      <c r="A2" s="97" t="s">
        <v>19</v>
      </c>
      <c r="B2" s="97"/>
      <c r="C2" s="97"/>
      <c r="D2" s="97"/>
      <c r="E2" s="97" t="s">
        <v>20</v>
      </c>
      <c r="F2" s="97"/>
      <c r="G2" s="97"/>
      <c r="H2" s="97"/>
      <c r="I2" s="97"/>
      <c r="J2" s="97"/>
      <c r="L2" s="2"/>
      <c r="M2" s="2"/>
      <c r="N2" s="2"/>
    </row>
    <row r="3" spans="1:14" s="6" customFormat="1" ht="15">
      <c r="A3" s="98" t="s">
        <v>18</v>
      </c>
      <c r="B3" s="98"/>
      <c r="C3" s="98"/>
      <c r="D3" s="3">
        <v>243670.7</v>
      </c>
      <c r="E3" s="48"/>
      <c r="F3" s="48"/>
      <c r="G3" s="42"/>
      <c r="H3" s="53"/>
      <c r="I3" s="53"/>
      <c r="J3" s="3">
        <v>243670.7</v>
      </c>
      <c r="K3" s="4"/>
      <c r="L3" s="5"/>
      <c r="M3" s="5"/>
      <c r="N3" s="5"/>
    </row>
    <row r="4" spans="1:10" s="10" customFormat="1" ht="12.75">
      <c r="A4" s="7"/>
      <c r="B4" s="32" t="s">
        <v>27</v>
      </c>
      <c r="C4" s="8" t="s">
        <v>26</v>
      </c>
      <c r="D4" s="38"/>
      <c r="E4" s="8"/>
      <c r="F4" s="8" t="s">
        <v>23</v>
      </c>
      <c r="G4" s="45" t="s">
        <v>25</v>
      </c>
      <c r="H4" s="8" t="s">
        <v>35</v>
      </c>
      <c r="I4" s="9" t="s">
        <v>24</v>
      </c>
      <c r="J4" s="38"/>
    </row>
    <row r="5" spans="1:10" ht="15">
      <c r="A5" s="111" t="s">
        <v>0</v>
      </c>
      <c r="B5" s="114" t="s">
        <v>110</v>
      </c>
      <c r="C5" s="105" t="s">
        <v>125</v>
      </c>
      <c r="D5" s="107">
        <v>1835</v>
      </c>
      <c r="E5" s="11" t="s">
        <v>53</v>
      </c>
      <c r="F5" s="11" t="s">
        <v>3</v>
      </c>
      <c r="G5" s="41" t="s">
        <v>68</v>
      </c>
      <c r="H5" s="11" t="s">
        <v>50</v>
      </c>
      <c r="I5" s="13">
        <v>241</v>
      </c>
      <c r="J5" s="12">
        <v>300</v>
      </c>
    </row>
    <row r="6" spans="1:10" ht="15">
      <c r="A6" s="112"/>
      <c r="B6" s="114"/>
      <c r="C6" s="115"/>
      <c r="D6" s="116"/>
      <c r="E6" s="11" t="s">
        <v>53</v>
      </c>
      <c r="F6" s="11" t="s">
        <v>4</v>
      </c>
      <c r="G6" s="41" t="s">
        <v>68</v>
      </c>
      <c r="H6" s="11" t="s">
        <v>50</v>
      </c>
      <c r="I6" s="13">
        <v>241</v>
      </c>
      <c r="J6" s="12">
        <v>1150</v>
      </c>
    </row>
    <row r="7" spans="1:10" ht="15">
      <c r="A7" s="112"/>
      <c r="B7" s="114"/>
      <c r="C7" s="115"/>
      <c r="D7" s="116"/>
      <c r="E7" s="11" t="s">
        <v>54</v>
      </c>
      <c r="F7" s="11" t="s">
        <v>113</v>
      </c>
      <c r="G7" s="41" t="s">
        <v>68</v>
      </c>
      <c r="H7" s="11" t="s">
        <v>50</v>
      </c>
      <c r="I7" s="13">
        <v>241</v>
      </c>
      <c r="J7" s="12">
        <v>235</v>
      </c>
    </row>
    <row r="8" spans="1:10" ht="15">
      <c r="A8" s="112"/>
      <c r="B8" s="114"/>
      <c r="C8" s="106"/>
      <c r="D8" s="108"/>
      <c r="E8" s="11" t="s">
        <v>53</v>
      </c>
      <c r="F8" s="11" t="s">
        <v>113</v>
      </c>
      <c r="G8" s="41" t="s">
        <v>68</v>
      </c>
      <c r="H8" s="11" t="s">
        <v>50</v>
      </c>
      <c r="I8" s="13">
        <v>540</v>
      </c>
      <c r="J8" s="12">
        <v>150</v>
      </c>
    </row>
    <row r="9" spans="1:14" ht="24.75">
      <c r="A9" s="112"/>
      <c r="B9" s="33" t="s">
        <v>126</v>
      </c>
      <c r="C9" s="11" t="s">
        <v>127</v>
      </c>
      <c r="D9" s="12">
        <v>93.5</v>
      </c>
      <c r="E9" s="11" t="s">
        <v>55</v>
      </c>
      <c r="F9" s="11" t="s">
        <v>63</v>
      </c>
      <c r="G9" s="46" t="s">
        <v>109</v>
      </c>
      <c r="H9" s="42"/>
      <c r="I9" s="42"/>
      <c r="J9" s="74">
        <v>93.5</v>
      </c>
      <c r="N9" s="15"/>
    </row>
    <row r="10" spans="1:14" ht="24.75" customHeight="1">
      <c r="A10" s="112"/>
      <c r="B10" s="33" t="s">
        <v>103</v>
      </c>
      <c r="C10" s="11" t="s">
        <v>128</v>
      </c>
      <c r="D10" s="74">
        <v>3301.7</v>
      </c>
      <c r="E10" s="11" t="s">
        <v>53</v>
      </c>
      <c r="F10" s="11" t="s">
        <v>4</v>
      </c>
      <c r="G10" s="46" t="s">
        <v>116</v>
      </c>
      <c r="H10" s="13"/>
      <c r="I10" s="13">
        <v>241</v>
      </c>
      <c r="J10" s="12">
        <v>3301.7</v>
      </c>
      <c r="N10" s="15"/>
    </row>
    <row r="11" spans="1:10" ht="104.25" customHeight="1">
      <c r="A11" s="113"/>
      <c r="B11" s="71" t="s">
        <v>57</v>
      </c>
      <c r="C11" s="11" t="s">
        <v>135</v>
      </c>
      <c r="D11" s="12">
        <v>18000</v>
      </c>
      <c r="E11" s="11" t="s">
        <v>56</v>
      </c>
      <c r="F11" s="11" t="s">
        <v>10</v>
      </c>
      <c r="G11" s="41" t="s">
        <v>117</v>
      </c>
      <c r="H11" s="11" t="s">
        <v>59</v>
      </c>
      <c r="I11" s="13">
        <v>225</v>
      </c>
      <c r="J11" s="12">
        <v>18000</v>
      </c>
    </row>
    <row r="12" spans="1:14" s="1" customFormat="1" ht="14.25">
      <c r="A12" s="16"/>
      <c r="B12" s="34"/>
      <c r="C12" s="17"/>
      <c r="D12" s="18">
        <f>SUM(D5:D11)</f>
        <v>23230.2</v>
      </c>
      <c r="E12" s="17"/>
      <c r="F12" s="17"/>
      <c r="G12" s="43"/>
      <c r="H12" s="17"/>
      <c r="I12" s="2"/>
      <c r="J12" s="18">
        <f>SUM(J5:J11)</f>
        <v>23230.2</v>
      </c>
      <c r="K12" s="2"/>
      <c r="L12" s="2"/>
      <c r="M12" s="2"/>
      <c r="N12" s="2"/>
    </row>
    <row r="13" spans="1:14" s="1" customFormat="1" ht="14.25">
      <c r="A13" s="16"/>
      <c r="B13" s="34"/>
      <c r="C13" s="17"/>
      <c r="D13" s="30"/>
      <c r="E13" s="17"/>
      <c r="F13" s="17"/>
      <c r="G13" s="43"/>
      <c r="H13" s="17"/>
      <c r="I13" s="2"/>
      <c r="J13" s="30"/>
      <c r="K13" s="2"/>
      <c r="L13" s="2"/>
      <c r="M13" s="2"/>
      <c r="N13" s="2"/>
    </row>
    <row r="14" spans="1:10" s="10" customFormat="1" ht="12.75">
      <c r="A14" s="7"/>
      <c r="B14" s="32" t="s">
        <v>27</v>
      </c>
      <c r="C14" s="8" t="s">
        <v>26</v>
      </c>
      <c r="D14" s="38"/>
      <c r="E14" s="8"/>
      <c r="F14" s="8" t="s">
        <v>23</v>
      </c>
      <c r="G14" s="45" t="s">
        <v>25</v>
      </c>
      <c r="H14" s="8" t="s">
        <v>35</v>
      </c>
      <c r="I14" s="9" t="s">
        <v>24</v>
      </c>
      <c r="J14" s="38"/>
    </row>
    <row r="15" spans="1:10" ht="24">
      <c r="A15" s="70" t="s">
        <v>1</v>
      </c>
      <c r="B15" s="57" t="s">
        <v>129</v>
      </c>
      <c r="C15" s="11" t="s">
        <v>135</v>
      </c>
      <c r="D15" s="12">
        <v>2198.338</v>
      </c>
      <c r="E15" s="11" t="s">
        <v>56</v>
      </c>
      <c r="F15" s="11" t="s">
        <v>10</v>
      </c>
      <c r="G15" s="41" t="s">
        <v>130</v>
      </c>
      <c r="H15" s="11" t="s">
        <v>59</v>
      </c>
      <c r="I15" s="13">
        <v>225</v>
      </c>
      <c r="J15" s="12">
        <v>2198.338</v>
      </c>
    </row>
    <row r="16" spans="1:14" s="1" customFormat="1" ht="14.25">
      <c r="A16" s="16"/>
      <c r="B16" s="34"/>
      <c r="C16" s="17"/>
      <c r="D16" s="24">
        <f>SUM(D15:D15)</f>
        <v>2198.338</v>
      </c>
      <c r="E16" s="17"/>
      <c r="F16" s="17"/>
      <c r="G16" s="43"/>
      <c r="H16" s="17"/>
      <c r="I16" s="2"/>
      <c r="J16" s="24">
        <f>SUM(J15:J15)</f>
        <v>2198.338</v>
      </c>
      <c r="K16" s="2"/>
      <c r="L16" s="2"/>
      <c r="M16" s="2"/>
      <c r="N16" s="2"/>
    </row>
    <row r="17" spans="1:14" s="29" customFormat="1" ht="14.25">
      <c r="A17" s="73"/>
      <c r="B17" s="39"/>
      <c r="C17" s="25"/>
      <c r="D17" s="26"/>
      <c r="E17" s="25"/>
      <c r="F17" s="25"/>
      <c r="G17" s="44"/>
      <c r="H17" s="25"/>
      <c r="I17" s="27"/>
      <c r="J17" s="26"/>
      <c r="K17" s="27"/>
      <c r="L17" s="27"/>
      <c r="M17" s="27"/>
      <c r="N17" s="27"/>
    </row>
    <row r="18" spans="1:14" ht="15">
      <c r="A18" s="117" t="s">
        <v>2</v>
      </c>
      <c r="B18" s="71" t="s">
        <v>120</v>
      </c>
      <c r="C18" s="49" t="s">
        <v>131</v>
      </c>
      <c r="D18" s="75">
        <v>400</v>
      </c>
      <c r="E18" s="95" t="s">
        <v>56</v>
      </c>
      <c r="F18" s="95" t="s">
        <v>92</v>
      </c>
      <c r="G18" s="101" t="s">
        <v>133</v>
      </c>
      <c r="H18" s="42">
        <v>129</v>
      </c>
      <c r="I18" s="42"/>
      <c r="J18" s="103">
        <v>1000</v>
      </c>
      <c r="N18" s="15"/>
    </row>
    <row r="19" spans="1:14" ht="15">
      <c r="A19" s="117"/>
      <c r="B19" s="71" t="s">
        <v>119</v>
      </c>
      <c r="C19" s="49" t="s">
        <v>132</v>
      </c>
      <c r="D19" s="75">
        <v>600</v>
      </c>
      <c r="E19" s="96"/>
      <c r="F19" s="96"/>
      <c r="G19" s="102"/>
      <c r="H19" s="42">
        <v>244</v>
      </c>
      <c r="I19" s="42"/>
      <c r="J19" s="104"/>
      <c r="N19" s="15"/>
    </row>
    <row r="20" spans="1:14" ht="36">
      <c r="A20" s="117"/>
      <c r="B20" s="71" t="s">
        <v>134</v>
      </c>
      <c r="C20" s="11" t="s">
        <v>128</v>
      </c>
      <c r="D20" s="12">
        <v>10.64664</v>
      </c>
      <c r="E20" s="11" t="s">
        <v>53</v>
      </c>
      <c r="F20" s="11" t="s">
        <v>52</v>
      </c>
      <c r="G20" s="46" t="s">
        <v>144</v>
      </c>
      <c r="H20" s="42">
        <v>244</v>
      </c>
      <c r="I20" s="42"/>
      <c r="J20" s="74">
        <v>10.64664</v>
      </c>
      <c r="N20" s="15"/>
    </row>
    <row r="21" spans="1:14" s="1" customFormat="1" ht="14.25">
      <c r="A21" s="16"/>
      <c r="B21" s="34"/>
      <c r="C21" s="17"/>
      <c r="D21" s="18">
        <f>SUM(D18:D20)</f>
        <v>1010.64664</v>
      </c>
      <c r="E21" s="17"/>
      <c r="F21" s="17"/>
      <c r="G21" s="43"/>
      <c r="H21" s="17"/>
      <c r="I21" s="2"/>
      <c r="J21" s="18">
        <f>SUM(J18:J20)</f>
        <v>1010.64664</v>
      </c>
      <c r="K21" s="2"/>
      <c r="L21" s="2"/>
      <c r="M21" s="2"/>
      <c r="N21" s="2"/>
    </row>
    <row r="22" spans="1:14" s="29" customFormat="1" ht="14.25">
      <c r="A22" s="73"/>
      <c r="B22" s="39"/>
      <c r="C22" s="25"/>
      <c r="D22" s="26"/>
      <c r="E22" s="25"/>
      <c r="F22" s="25"/>
      <c r="G22" s="44"/>
      <c r="H22" s="25"/>
      <c r="I22" s="27"/>
      <c r="J22" s="26"/>
      <c r="K22" s="27"/>
      <c r="L22" s="27"/>
      <c r="M22" s="27"/>
      <c r="N22" s="27"/>
    </row>
    <row r="23" spans="1:14" ht="15">
      <c r="A23" s="117" t="s">
        <v>7</v>
      </c>
      <c r="B23" s="109" t="s">
        <v>120</v>
      </c>
      <c r="C23" s="105" t="s">
        <v>121</v>
      </c>
      <c r="D23" s="107">
        <v>1000</v>
      </c>
      <c r="E23" s="11" t="s">
        <v>56</v>
      </c>
      <c r="F23" s="11" t="s">
        <v>6</v>
      </c>
      <c r="G23" s="76" t="s">
        <v>111</v>
      </c>
      <c r="H23" s="42">
        <v>244</v>
      </c>
      <c r="I23" s="42"/>
      <c r="J23" s="74">
        <v>400</v>
      </c>
      <c r="N23" s="15"/>
    </row>
    <row r="24" spans="1:14" ht="15">
      <c r="A24" s="117"/>
      <c r="B24" s="110"/>
      <c r="C24" s="106"/>
      <c r="D24" s="108"/>
      <c r="E24" s="11" t="s">
        <v>56</v>
      </c>
      <c r="F24" s="11" t="s">
        <v>92</v>
      </c>
      <c r="G24" s="76" t="s">
        <v>133</v>
      </c>
      <c r="H24" s="42"/>
      <c r="I24" s="42"/>
      <c r="J24" s="74">
        <v>600</v>
      </c>
      <c r="N24" s="15"/>
    </row>
    <row r="25" spans="1:14" ht="24.75">
      <c r="A25" s="117"/>
      <c r="B25" s="33" t="s">
        <v>64</v>
      </c>
      <c r="C25" s="46" t="s">
        <v>136</v>
      </c>
      <c r="D25" s="74">
        <v>1008.29736</v>
      </c>
      <c r="E25" s="11" t="s">
        <v>56</v>
      </c>
      <c r="F25" s="11" t="s">
        <v>13</v>
      </c>
      <c r="G25" s="42" t="s">
        <v>118</v>
      </c>
      <c r="H25" s="13">
        <v>322</v>
      </c>
      <c r="I25" s="13">
        <v>262</v>
      </c>
      <c r="J25" s="74">
        <v>1008.29736</v>
      </c>
      <c r="N25" s="15"/>
    </row>
    <row r="26" spans="1:14" ht="24">
      <c r="A26" s="117"/>
      <c r="B26" s="52" t="s">
        <v>65</v>
      </c>
      <c r="C26" s="79" t="s">
        <v>139</v>
      </c>
      <c r="D26" s="72">
        <v>2768.5</v>
      </c>
      <c r="E26" s="11" t="s">
        <v>53</v>
      </c>
      <c r="F26" s="11" t="s">
        <v>3</v>
      </c>
      <c r="G26" s="46" t="s">
        <v>140</v>
      </c>
      <c r="H26" s="13">
        <v>611</v>
      </c>
      <c r="I26" s="13">
        <v>241</v>
      </c>
      <c r="J26" s="74">
        <v>2768.5</v>
      </c>
      <c r="N26" s="15"/>
    </row>
    <row r="27" spans="1:14" ht="15">
      <c r="A27" s="117"/>
      <c r="B27" s="71" t="s">
        <v>114</v>
      </c>
      <c r="C27" s="80" t="s">
        <v>115</v>
      </c>
      <c r="D27" s="72">
        <v>1500</v>
      </c>
      <c r="E27" s="11"/>
      <c r="F27" s="11"/>
      <c r="G27" s="42"/>
      <c r="H27" s="42"/>
      <c r="I27" s="42"/>
      <c r="J27" s="74"/>
      <c r="N27" s="15"/>
    </row>
    <row r="28" spans="1:14" ht="15">
      <c r="A28" s="117"/>
      <c r="B28" s="109" t="s">
        <v>141</v>
      </c>
      <c r="C28" s="77" t="s">
        <v>137</v>
      </c>
      <c r="D28" s="75">
        <v>5000</v>
      </c>
      <c r="E28" s="11" t="s">
        <v>53</v>
      </c>
      <c r="F28" s="11" t="s">
        <v>3</v>
      </c>
      <c r="G28" s="42" t="s">
        <v>142</v>
      </c>
      <c r="H28" s="42"/>
      <c r="I28" s="42"/>
      <c r="J28" s="74">
        <v>2000</v>
      </c>
      <c r="N28" s="15"/>
    </row>
    <row r="29" spans="1:14" ht="15">
      <c r="A29" s="117"/>
      <c r="B29" s="110"/>
      <c r="C29" s="78" t="s">
        <v>138</v>
      </c>
      <c r="D29" s="75">
        <v>-1500</v>
      </c>
      <c r="E29" s="11" t="s">
        <v>53</v>
      </c>
      <c r="F29" s="11" t="s">
        <v>4</v>
      </c>
      <c r="G29" s="42" t="s">
        <v>143</v>
      </c>
      <c r="H29" s="42"/>
      <c r="I29" s="42"/>
      <c r="J29" s="74">
        <v>3000</v>
      </c>
      <c r="N29" s="15"/>
    </row>
    <row r="30" spans="1:14" s="1" customFormat="1" ht="14.25">
      <c r="A30" s="16"/>
      <c r="B30" s="34"/>
      <c r="C30" s="43"/>
      <c r="D30" s="18">
        <f>SUM(D23:D27)</f>
        <v>6276.7973600000005</v>
      </c>
      <c r="E30" s="17"/>
      <c r="F30" s="17"/>
      <c r="G30" s="43"/>
      <c r="H30" s="17"/>
      <c r="I30" s="2"/>
      <c r="J30" s="18">
        <f>SUM(J23:J29)</f>
        <v>9776.79736</v>
      </c>
      <c r="K30" s="2"/>
      <c r="L30" s="2"/>
      <c r="M30" s="2"/>
      <c r="N30" s="2"/>
    </row>
    <row r="31" spans="1:14" s="6" customFormat="1" ht="15">
      <c r="A31" s="98" t="s">
        <v>16</v>
      </c>
      <c r="B31" s="98"/>
      <c r="C31" s="98"/>
      <c r="D31" s="3">
        <f>D12+D16+D21+D30</f>
        <v>32715.982</v>
      </c>
      <c r="E31" s="100"/>
      <c r="F31" s="100"/>
      <c r="G31" s="100"/>
      <c r="H31" s="100"/>
      <c r="I31" s="100"/>
      <c r="J31" s="3">
        <f>J12+J16+J21+J30</f>
        <v>36215.982</v>
      </c>
      <c r="K31" s="5"/>
      <c r="L31" s="5"/>
      <c r="M31" s="5"/>
      <c r="N31" s="5"/>
    </row>
    <row r="32" spans="1:14" s="6" customFormat="1" ht="15">
      <c r="A32" s="98" t="s">
        <v>32</v>
      </c>
      <c r="B32" s="98"/>
      <c r="C32" s="98"/>
      <c r="D32" s="3">
        <f>D3+D31</f>
        <v>276386.68200000003</v>
      </c>
      <c r="E32" s="99"/>
      <c r="F32" s="99"/>
      <c r="G32" s="99"/>
      <c r="H32" s="99"/>
      <c r="I32" s="99"/>
      <c r="J32" s="3">
        <f>J3+J31</f>
        <v>279886.68200000003</v>
      </c>
      <c r="K32" s="5"/>
      <c r="L32" s="5"/>
      <c r="M32" s="5"/>
      <c r="N32" s="5"/>
    </row>
    <row r="33" spans="1:10" ht="21.75" customHeight="1" hidden="1">
      <c r="A33" s="111" t="s">
        <v>2</v>
      </c>
      <c r="B33" s="52" t="s">
        <v>37</v>
      </c>
      <c r="C33" s="11" t="s">
        <v>34</v>
      </c>
      <c r="D33" s="12"/>
      <c r="E33" s="11"/>
      <c r="F33" s="11" t="s">
        <v>5</v>
      </c>
      <c r="G33" s="46" t="s">
        <v>30</v>
      </c>
      <c r="H33" s="11" t="s">
        <v>42</v>
      </c>
      <c r="I33" s="13">
        <v>251</v>
      </c>
      <c r="J33" s="12"/>
    </row>
    <row r="34" spans="1:10" ht="24.75" customHeight="1" hidden="1">
      <c r="A34" s="112"/>
      <c r="B34" s="52" t="s">
        <v>38</v>
      </c>
      <c r="C34" s="11" t="s">
        <v>34</v>
      </c>
      <c r="D34" s="12"/>
      <c r="E34" s="11"/>
      <c r="F34" s="11" t="s">
        <v>9</v>
      </c>
      <c r="G34" s="46" t="s">
        <v>30</v>
      </c>
      <c r="H34" s="11" t="s">
        <v>42</v>
      </c>
      <c r="I34" s="13">
        <v>310</v>
      </c>
      <c r="J34" s="12"/>
    </row>
    <row r="35" spans="1:10" ht="15" hidden="1">
      <c r="A35" s="112"/>
      <c r="B35" s="54" t="s">
        <v>39</v>
      </c>
      <c r="C35" s="11" t="s">
        <v>41</v>
      </c>
      <c r="D35" s="12"/>
      <c r="E35" s="11"/>
      <c r="F35" s="11" t="s">
        <v>8</v>
      </c>
      <c r="G35" s="46" t="s">
        <v>28</v>
      </c>
      <c r="H35" s="11" t="s">
        <v>43</v>
      </c>
      <c r="I35" s="13">
        <v>262</v>
      </c>
      <c r="J35" s="12"/>
    </row>
    <row r="36" spans="1:10" ht="36" hidden="1">
      <c r="A36" s="112"/>
      <c r="B36" s="54" t="s">
        <v>40</v>
      </c>
      <c r="C36" s="11" t="s">
        <v>47</v>
      </c>
      <c r="D36" s="12"/>
      <c r="E36" s="11"/>
      <c r="F36" s="11" t="s">
        <v>3</v>
      </c>
      <c r="G36" s="46" t="s">
        <v>44</v>
      </c>
      <c r="H36" s="11" t="s">
        <v>36</v>
      </c>
      <c r="I36" s="13">
        <v>241</v>
      </c>
      <c r="J36" s="12"/>
    </row>
    <row r="37" spans="1:10" ht="24" hidden="1">
      <c r="A37" s="112"/>
      <c r="B37" s="54" t="s">
        <v>45</v>
      </c>
      <c r="C37" s="11" t="s">
        <v>46</v>
      </c>
      <c r="D37" s="12"/>
      <c r="E37" s="11"/>
      <c r="F37" s="11" t="s">
        <v>11</v>
      </c>
      <c r="G37" s="46" t="s">
        <v>48</v>
      </c>
      <c r="H37" s="11" t="s">
        <v>36</v>
      </c>
      <c r="I37" s="13">
        <v>241</v>
      </c>
      <c r="J37" s="12"/>
    </row>
    <row r="38" spans="1:10" ht="15" hidden="1">
      <c r="A38" s="112"/>
      <c r="B38" s="54"/>
      <c r="C38" s="11"/>
      <c r="D38" s="12"/>
      <c r="E38" s="11"/>
      <c r="F38" s="11" t="s">
        <v>11</v>
      </c>
      <c r="G38" s="46" t="s">
        <v>31</v>
      </c>
      <c r="H38" s="11" t="s">
        <v>36</v>
      </c>
      <c r="I38" s="13">
        <v>241</v>
      </c>
      <c r="J38" s="12"/>
    </row>
    <row r="39" spans="1:10" ht="15" hidden="1">
      <c r="A39" s="112"/>
      <c r="B39" s="54"/>
      <c r="C39" s="11"/>
      <c r="D39" s="12"/>
      <c r="E39" s="11"/>
      <c r="F39" s="11" t="s">
        <v>4</v>
      </c>
      <c r="G39" s="46" t="s">
        <v>31</v>
      </c>
      <c r="H39" s="11" t="s">
        <v>36</v>
      </c>
      <c r="I39" s="13">
        <v>241</v>
      </c>
      <c r="J39" s="12"/>
    </row>
    <row r="40" spans="1:10" ht="15" hidden="1">
      <c r="A40" s="113"/>
      <c r="B40" s="54"/>
      <c r="C40" s="11"/>
      <c r="D40" s="12"/>
      <c r="E40" s="11"/>
      <c r="F40" s="11" t="s">
        <v>10</v>
      </c>
      <c r="G40" s="46" t="s">
        <v>29</v>
      </c>
      <c r="H40" s="11" t="s">
        <v>49</v>
      </c>
      <c r="I40" s="13">
        <v>225</v>
      </c>
      <c r="J40" s="12"/>
    </row>
    <row r="41" spans="1:14" s="1" customFormat="1" ht="14.25" hidden="1">
      <c r="A41" s="16"/>
      <c r="B41" s="34"/>
      <c r="C41" s="17"/>
      <c r="D41" s="18">
        <f>SUM(D33:D37)</f>
        <v>0</v>
      </c>
      <c r="E41" s="17"/>
      <c r="F41" s="17"/>
      <c r="G41" s="43"/>
      <c r="H41" s="17"/>
      <c r="I41" s="2"/>
      <c r="J41" s="18">
        <f>SUM(J33:J40)</f>
        <v>0</v>
      </c>
      <c r="K41" s="2"/>
      <c r="L41" s="2"/>
      <c r="M41" s="2"/>
      <c r="N41" s="2"/>
    </row>
    <row r="42" ht="15" hidden="1"/>
    <row r="43" spans="1:10" ht="37.5" customHeight="1" hidden="1">
      <c r="A43" s="111" t="s">
        <v>7</v>
      </c>
      <c r="B43" s="54"/>
      <c r="C43" s="11"/>
      <c r="D43" s="12"/>
      <c r="E43" s="11"/>
      <c r="F43" s="11"/>
      <c r="G43" s="46"/>
      <c r="H43" s="11"/>
      <c r="I43" s="13"/>
      <c r="J43" s="12"/>
    </row>
    <row r="44" spans="1:10" ht="27" customHeight="1" hidden="1">
      <c r="A44" s="112"/>
      <c r="B44" s="54"/>
      <c r="C44" s="11"/>
      <c r="D44" s="12"/>
      <c r="E44" s="11"/>
      <c r="F44" s="11"/>
      <c r="G44" s="46"/>
      <c r="H44" s="11"/>
      <c r="I44" s="13"/>
      <c r="J44" s="12"/>
    </row>
    <row r="45" spans="1:10" ht="15" hidden="1">
      <c r="A45" s="112"/>
      <c r="B45" s="54"/>
      <c r="C45" s="11"/>
      <c r="D45" s="12"/>
      <c r="E45" s="11"/>
      <c r="F45" s="11"/>
      <c r="G45" s="46"/>
      <c r="H45" s="11"/>
      <c r="I45" s="13"/>
      <c r="J45" s="12"/>
    </row>
    <row r="46" spans="1:10" ht="15" hidden="1">
      <c r="A46" s="112"/>
      <c r="B46" s="54"/>
      <c r="C46" s="11"/>
      <c r="D46" s="12"/>
      <c r="E46" s="11"/>
      <c r="F46" s="11"/>
      <c r="G46" s="46"/>
      <c r="H46" s="11"/>
      <c r="I46" s="13"/>
      <c r="J46" s="12"/>
    </row>
    <row r="47" spans="1:10" ht="15" hidden="1">
      <c r="A47" s="112"/>
      <c r="B47" s="54"/>
      <c r="C47" s="11"/>
      <c r="D47" s="12"/>
      <c r="E47" s="11"/>
      <c r="F47" s="11"/>
      <c r="G47" s="46"/>
      <c r="H47" s="11"/>
      <c r="I47" s="13"/>
      <c r="J47" s="12"/>
    </row>
    <row r="48" spans="1:10" ht="15" hidden="1">
      <c r="A48" s="112"/>
      <c r="B48" s="54"/>
      <c r="C48" s="11"/>
      <c r="D48" s="12"/>
      <c r="E48" s="11"/>
      <c r="F48" s="11"/>
      <c r="G48" s="46"/>
      <c r="H48" s="11"/>
      <c r="I48" s="13"/>
      <c r="J48" s="12"/>
    </row>
    <row r="49" spans="1:10" ht="15" hidden="1">
      <c r="A49" s="113"/>
      <c r="B49" s="54"/>
      <c r="C49" s="11"/>
      <c r="D49" s="12"/>
      <c r="E49" s="11"/>
      <c r="F49" s="11"/>
      <c r="G49" s="46"/>
      <c r="H49" s="11"/>
      <c r="I49" s="13"/>
      <c r="J49" s="12"/>
    </row>
    <row r="50" spans="1:14" s="1" customFormat="1" ht="14.25" hidden="1">
      <c r="A50" s="16"/>
      <c r="B50" s="34"/>
      <c r="C50" s="17"/>
      <c r="D50" s="24">
        <f>SUM(D43:D48)</f>
        <v>0</v>
      </c>
      <c r="E50" s="17"/>
      <c r="F50" s="17"/>
      <c r="G50" s="43"/>
      <c r="H50" s="17"/>
      <c r="I50" s="2"/>
      <c r="J50" s="24">
        <f>SUM(J43:J49)</f>
        <v>0</v>
      </c>
      <c r="K50" s="2"/>
      <c r="L50" s="2"/>
      <c r="M50" s="2"/>
      <c r="N50" s="2"/>
    </row>
    <row r="51" ht="15" hidden="1"/>
    <row r="52" spans="1:14" s="1" customFormat="1" ht="14.25">
      <c r="A52" s="16"/>
      <c r="B52" s="34"/>
      <c r="C52" s="17"/>
      <c r="D52" s="30"/>
      <c r="E52" s="17"/>
      <c r="F52" s="17"/>
      <c r="G52" s="43" t="s">
        <v>91</v>
      </c>
      <c r="H52" s="17"/>
      <c r="I52" s="2"/>
      <c r="J52" s="30">
        <f>D32-J32</f>
        <v>-3500</v>
      </c>
      <c r="K52" s="2"/>
      <c r="L52" s="2"/>
      <c r="M52" s="2"/>
      <c r="N52" s="2"/>
    </row>
  </sheetData>
  <sheetProtection/>
  <mergeCells count="23">
    <mergeCell ref="A43:A49"/>
    <mergeCell ref="A2:D2"/>
    <mergeCell ref="D5:D8"/>
    <mergeCell ref="A5:A11"/>
    <mergeCell ref="A18:A20"/>
    <mergeCell ref="A23:A29"/>
    <mergeCell ref="B23:B24"/>
    <mergeCell ref="D23:D24"/>
    <mergeCell ref="B28:B29"/>
    <mergeCell ref="F18:F19"/>
    <mergeCell ref="A33:A40"/>
    <mergeCell ref="B5:B8"/>
    <mergeCell ref="C5:C8"/>
    <mergeCell ref="E18:E19"/>
    <mergeCell ref="E2:J2"/>
    <mergeCell ref="A3:C3"/>
    <mergeCell ref="A32:C32"/>
    <mergeCell ref="E32:I32"/>
    <mergeCell ref="A31:C31"/>
    <mergeCell ref="E31:I31"/>
    <mergeCell ref="G18:G19"/>
    <mergeCell ref="J18:J19"/>
    <mergeCell ref="C23:C24"/>
  </mergeCell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view="pageBreakPreview" zoomScaleSheetLayoutView="100" zoomScalePageLayoutView="0" workbookViewId="0" topLeftCell="A1">
      <selection activeCell="L55" sqref="L55"/>
    </sheetView>
  </sheetViews>
  <sheetFormatPr defaultColWidth="9.140625" defaultRowHeight="15"/>
  <cols>
    <col min="1" max="1" width="9.7109375" style="16" customWidth="1"/>
    <col min="2" max="2" width="34.00390625" style="36" customWidth="1"/>
    <col min="3" max="3" width="21.421875" style="64" customWidth="1"/>
    <col min="4" max="4" width="14.8515625" style="31" bestFit="1" customWidth="1"/>
    <col min="5" max="5" width="7.8515625" style="19" customWidth="1"/>
    <col min="6" max="6" width="8.28125" style="19" customWidth="1"/>
    <col min="7" max="7" width="12.28125" style="47" bestFit="1" customWidth="1"/>
    <col min="8" max="8" width="9.00390625" style="19" customWidth="1"/>
    <col min="9" max="9" width="8.7109375" style="14" hidden="1" customWidth="1"/>
    <col min="10" max="10" width="15.8515625" style="31" customWidth="1"/>
    <col min="11" max="11" width="17.7109375" style="14" customWidth="1"/>
    <col min="12" max="12" width="17.421875" style="14" customWidth="1"/>
    <col min="13" max="14" width="11.421875" style="14" customWidth="1"/>
    <col min="15" max="15" width="11.421875" style="15" customWidth="1"/>
    <col min="16" max="16384" width="9.140625" style="15" customWidth="1"/>
  </cols>
  <sheetData>
    <row r="1" ht="15">
      <c r="C1" s="47"/>
    </row>
    <row r="2" spans="1:10" s="2" customFormat="1" ht="14.25">
      <c r="A2" s="120" t="s">
        <v>19</v>
      </c>
      <c r="B2" s="121"/>
      <c r="C2" s="121"/>
      <c r="D2" s="24"/>
      <c r="E2" s="120" t="s">
        <v>20</v>
      </c>
      <c r="F2" s="121"/>
      <c r="G2" s="121"/>
      <c r="H2" s="121"/>
      <c r="I2" s="60"/>
      <c r="J2" s="24"/>
    </row>
    <row r="3" spans="1:14" s="6" customFormat="1" ht="15" hidden="1">
      <c r="A3" s="98" t="s">
        <v>18</v>
      </c>
      <c r="B3" s="98"/>
      <c r="C3" s="98"/>
      <c r="D3" s="3">
        <v>207896.9</v>
      </c>
      <c r="E3" s="48"/>
      <c r="F3" s="48"/>
      <c r="G3" s="42"/>
      <c r="H3" s="53"/>
      <c r="I3" s="53"/>
      <c r="J3" s="3">
        <v>207896.9</v>
      </c>
      <c r="K3" s="4"/>
      <c r="L3" s="5"/>
      <c r="M3" s="5"/>
      <c r="N3" s="5"/>
    </row>
    <row r="4" spans="1:10" s="10" customFormat="1" ht="12.75" hidden="1">
      <c r="A4" s="7"/>
      <c r="B4" s="32" t="s">
        <v>27</v>
      </c>
      <c r="C4" s="61" t="s">
        <v>26</v>
      </c>
      <c r="D4" s="38"/>
      <c r="E4" s="8"/>
      <c r="F4" s="8" t="s">
        <v>23</v>
      </c>
      <c r="G4" s="45" t="s">
        <v>25</v>
      </c>
      <c r="H4" s="8" t="s">
        <v>35</v>
      </c>
      <c r="I4" s="9" t="s">
        <v>24</v>
      </c>
      <c r="J4" s="38"/>
    </row>
    <row r="5" spans="1:14" ht="15" hidden="1">
      <c r="A5" s="111" t="s">
        <v>0</v>
      </c>
      <c r="B5" s="33" t="s">
        <v>51</v>
      </c>
      <c r="C5" s="62" t="s">
        <v>62</v>
      </c>
      <c r="D5" s="12">
        <v>500</v>
      </c>
      <c r="E5" s="11" t="s">
        <v>56</v>
      </c>
      <c r="F5" s="11" t="s">
        <v>14</v>
      </c>
      <c r="G5" s="46" t="s">
        <v>70</v>
      </c>
      <c r="H5" s="42"/>
      <c r="I5" s="42"/>
      <c r="J5" s="55">
        <v>200</v>
      </c>
      <c r="N5" s="15"/>
    </row>
    <row r="6" spans="1:14" ht="15" hidden="1">
      <c r="A6" s="113"/>
      <c r="B6" s="33"/>
      <c r="C6" s="62"/>
      <c r="D6" s="12"/>
      <c r="E6" s="11" t="s">
        <v>56</v>
      </c>
      <c r="F6" s="11" t="s">
        <v>92</v>
      </c>
      <c r="G6" s="46" t="s">
        <v>93</v>
      </c>
      <c r="H6" s="42"/>
      <c r="I6" s="42"/>
      <c r="J6" s="55">
        <v>300</v>
      </c>
      <c r="N6" s="15"/>
    </row>
    <row r="7" spans="1:14" s="1" customFormat="1" ht="14.25" hidden="1">
      <c r="A7" s="16"/>
      <c r="B7" s="34"/>
      <c r="C7" s="63"/>
      <c r="D7" s="18">
        <f>SUM(D5:D5)</f>
        <v>500</v>
      </c>
      <c r="E7" s="17"/>
      <c r="F7" s="17"/>
      <c r="G7" s="43"/>
      <c r="H7" s="17"/>
      <c r="I7" s="2"/>
      <c r="J7" s="18">
        <f>SUM(J5:J6)</f>
        <v>500</v>
      </c>
      <c r="K7" s="2"/>
      <c r="L7" s="2"/>
      <c r="M7" s="2"/>
      <c r="N7" s="2"/>
    </row>
    <row r="8" spans="1:14" s="1" customFormat="1" ht="14.25" hidden="1">
      <c r="A8" s="16"/>
      <c r="B8" s="34"/>
      <c r="C8" s="63"/>
      <c r="D8" s="30">
        <f>D3+D7</f>
        <v>208396.9</v>
      </c>
      <c r="E8" s="17"/>
      <c r="F8" s="17"/>
      <c r="G8" s="43"/>
      <c r="H8" s="17"/>
      <c r="I8" s="2"/>
      <c r="J8" s="30">
        <f>J3+J7</f>
        <v>208396.9</v>
      </c>
      <c r="K8" s="2"/>
      <c r="L8" s="2"/>
      <c r="M8" s="2"/>
      <c r="N8" s="2"/>
    </row>
    <row r="9" spans="1:10" s="10" customFormat="1" ht="12.75" hidden="1">
      <c r="A9" s="7"/>
      <c r="B9" s="32" t="s">
        <v>27</v>
      </c>
      <c r="C9" s="61" t="s">
        <v>26</v>
      </c>
      <c r="D9" s="38"/>
      <c r="E9" s="8"/>
      <c r="F9" s="8" t="s">
        <v>23</v>
      </c>
      <c r="G9" s="45" t="s">
        <v>25</v>
      </c>
      <c r="H9" s="8" t="s">
        <v>35</v>
      </c>
      <c r="I9" s="9" t="s">
        <v>24</v>
      </c>
      <c r="J9" s="38"/>
    </row>
    <row r="10" spans="1:10" ht="24" hidden="1">
      <c r="A10" s="117" t="s">
        <v>1</v>
      </c>
      <c r="B10" s="54" t="s">
        <v>21</v>
      </c>
      <c r="C10" s="62" t="s">
        <v>88</v>
      </c>
      <c r="D10" s="55">
        <v>2090.7</v>
      </c>
      <c r="E10" s="11" t="s">
        <v>56</v>
      </c>
      <c r="F10" s="11" t="s">
        <v>13</v>
      </c>
      <c r="G10" s="42" t="s">
        <v>69</v>
      </c>
      <c r="H10" s="11"/>
      <c r="I10" s="13"/>
      <c r="J10" s="55">
        <v>796.6</v>
      </c>
    </row>
    <row r="11" spans="1:10" ht="15" hidden="1">
      <c r="A11" s="117"/>
      <c r="B11" s="54"/>
      <c r="C11" s="62"/>
      <c r="D11" s="55"/>
      <c r="E11" s="11" t="s">
        <v>56</v>
      </c>
      <c r="F11" s="11" t="s">
        <v>13</v>
      </c>
      <c r="G11" s="42" t="s">
        <v>66</v>
      </c>
      <c r="H11" s="11"/>
      <c r="I11" s="13"/>
      <c r="J11" s="55">
        <v>1294.1</v>
      </c>
    </row>
    <row r="12" spans="1:10" ht="15" hidden="1">
      <c r="A12" s="117"/>
      <c r="B12" s="54" t="s">
        <v>60</v>
      </c>
      <c r="C12" s="62" t="s">
        <v>79</v>
      </c>
      <c r="D12" s="55">
        <v>605.4</v>
      </c>
      <c r="E12" s="11" t="s">
        <v>53</v>
      </c>
      <c r="F12" s="11" t="s">
        <v>4</v>
      </c>
      <c r="G12" s="46" t="s">
        <v>74</v>
      </c>
      <c r="H12" s="11"/>
      <c r="I12" s="13">
        <v>251</v>
      </c>
      <c r="J12" s="12">
        <v>605.4</v>
      </c>
    </row>
    <row r="13" spans="1:14" ht="24" hidden="1">
      <c r="A13" s="117"/>
      <c r="B13" s="54" t="s">
        <v>22</v>
      </c>
      <c r="C13" s="62" t="s">
        <v>81</v>
      </c>
      <c r="D13" s="55">
        <v>324.7</v>
      </c>
      <c r="E13" s="11" t="s">
        <v>53</v>
      </c>
      <c r="F13" s="11" t="s">
        <v>13</v>
      </c>
      <c r="G13" s="46" t="s">
        <v>75</v>
      </c>
      <c r="H13" s="13"/>
      <c r="I13" s="13">
        <v>241</v>
      </c>
      <c r="J13" s="55">
        <v>324.7</v>
      </c>
      <c r="N13" s="15"/>
    </row>
    <row r="14" spans="1:14" ht="24.75" hidden="1">
      <c r="A14" s="117"/>
      <c r="B14" s="33" t="s">
        <v>82</v>
      </c>
      <c r="C14" s="62" t="s">
        <v>77</v>
      </c>
      <c r="D14" s="12">
        <v>62.5</v>
      </c>
      <c r="E14" s="11" t="s">
        <v>56</v>
      </c>
      <c r="F14" s="11" t="s">
        <v>6</v>
      </c>
      <c r="G14" s="40" t="s">
        <v>95</v>
      </c>
      <c r="H14" s="13"/>
      <c r="I14" s="13">
        <v>262</v>
      </c>
      <c r="J14" s="12">
        <v>62.5</v>
      </c>
      <c r="N14" s="15"/>
    </row>
    <row r="15" spans="1:14" ht="24.75" hidden="1">
      <c r="A15" s="117"/>
      <c r="B15" s="33" t="s">
        <v>83</v>
      </c>
      <c r="C15" s="62" t="s">
        <v>77</v>
      </c>
      <c r="D15" s="12">
        <v>72</v>
      </c>
      <c r="E15" s="11" t="s">
        <v>56</v>
      </c>
      <c r="F15" s="11" t="s">
        <v>6</v>
      </c>
      <c r="G15" s="40" t="s">
        <v>96</v>
      </c>
      <c r="H15" s="13"/>
      <c r="I15" s="13">
        <v>262</v>
      </c>
      <c r="J15" s="12">
        <v>72</v>
      </c>
      <c r="N15" s="15"/>
    </row>
    <row r="16" spans="1:14" ht="24.75" hidden="1">
      <c r="A16" s="117"/>
      <c r="B16" s="33" t="s">
        <v>84</v>
      </c>
      <c r="C16" s="62" t="s">
        <v>77</v>
      </c>
      <c r="D16" s="12">
        <v>210.6</v>
      </c>
      <c r="E16" s="11" t="s">
        <v>53</v>
      </c>
      <c r="F16" s="11" t="s">
        <v>106</v>
      </c>
      <c r="G16" s="40" t="s">
        <v>97</v>
      </c>
      <c r="H16" s="13"/>
      <c r="I16" s="13">
        <v>262</v>
      </c>
      <c r="J16" s="12">
        <v>210.6</v>
      </c>
      <c r="N16" s="15"/>
    </row>
    <row r="17" spans="1:14" ht="24.75" hidden="1">
      <c r="A17" s="117"/>
      <c r="B17" s="33" t="s">
        <v>76</v>
      </c>
      <c r="C17" s="62" t="s">
        <v>77</v>
      </c>
      <c r="D17" s="12">
        <v>62.5</v>
      </c>
      <c r="E17" s="11" t="s">
        <v>56</v>
      </c>
      <c r="F17" s="11" t="s">
        <v>6</v>
      </c>
      <c r="G17" s="40" t="s">
        <v>78</v>
      </c>
      <c r="H17" s="13"/>
      <c r="I17" s="13">
        <v>262</v>
      </c>
      <c r="J17" s="12">
        <v>62.5</v>
      </c>
      <c r="N17" s="15"/>
    </row>
    <row r="18" spans="1:10" ht="24.75" hidden="1">
      <c r="A18" s="117"/>
      <c r="B18" s="35" t="s">
        <v>73</v>
      </c>
      <c r="C18" s="62" t="s">
        <v>80</v>
      </c>
      <c r="D18" s="12">
        <v>17.6</v>
      </c>
      <c r="E18" s="11" t="s">
        <v>53</v>
      </c>
      <c r="F18" s="11" t="s">
        <v>13</v>
      </c>
      <c r="G18" s="46" t="s">
        <v>72</v>
      </c>
      <c r="H18" s="11"/>
      <c r="I18" s="13">
        <v>310</v>
      </c>
      <c r="J18" s="12">
        <v>17.6</v>
      </c>
    </row>
    <row r="19" spans="1:10" ht="24" hidden="1">
      <c r="A19" s="117"/>
      <c r="B19" s="54" t="s">
        <v>61</v>
      </c>
      <c r="C19" s="62" t="s">
        <v>85</v>
      </c>
      <c r="D19" s="55">
        <v>2363</v>
      </c>
      <c r="E19" s="11" t="s">
        <v>53</v>
      </c>
      <c r="F19" s="11" t="s">
        <v>13</v>
      </c>
      <c r="G19" s="42" t="s">
        <v>67</v>
      </c>
      <c r="H19" s="11"/>
      <c r="I19" s="13">
        <v>262</v>
      </c>
      <c r="J19" s="55">
        <v>2363</v>
      </c>
    </row>
    <row r="20" spans="1:10" ht="36.75" hidden="1">
      <c r="A20" s="117"/>
      <c r="B20" s="35" t="s">
        <v>86</v>
      </c>
      <c r="C20" s="62" t="s">
        <v>80</v>
      </c>
      <c r="D20" s="12">
        <v>25</v>
      </c>
      <c r="E20" s="11" t="s">
        <v>53</v>
      </c>
      <c r="F20" s="11" t="s">
        <v>13</v>
      </c>
      <c r="G20" s="46" t="s">
        <v>87</v>
      </c>
      <c r="H20" s="11"/>
      <c r="I20" s="13">
        <v>310</v>
      </c>
      <c r="J20" s="12">
        <v>25</v>
      </c>
    </row>
    <row r="21" spans="1:10" ht="72" hidden="1">
      <c r="A21" s="117"/>
      <c r="B21" s="54" t="s">
        <v>58</v>
      </c>
      <c r="C21" s="62" t="s">
        <v>89</v>
      </c>
      <c r="D21" s="12">
        <v>36.2</v>
      </c>
      <c r="E21" s="11" t="s">
        <v>56</v>
      </c>
      <c r="F21" s="11" t="s">
        <v>92</v>
      </c>
      <c r="G21" s="46" t="s">
        <v>93</v>
      </c>
      <c r="H21" s="11"/>
      <c r="I21" s="13">
        <v>241</v>
      </c>
      <c r="J21" s="12">
        <v>18.2</v>
      </c>
    </row>
    <row r="22" spans="1:10" ht="19.5" customHeight="1" hidden="1">
      <c r="A22" s="117"/>
      <c r="B22" s="118" t="s">
        <v>100</v>
      </c>
      <c r="C22" s="62"/>
      <c r="D22" s="12"/>
      <c r="E22" s="11" t="s">
        <v>54</v>
      </c>
      <c r="F22" s="11" t="s">
        <v>11</v>
      </c>
      <c r="G22" s="46" t="s">
        <v>102</v>
      </c>
      <c r="H22" s="11"/>
      <c r="I22" s="13"/>
      <c r="J22" s="12">
        <v>1</v>
      </c>
    </row>
    <row r="23" spans="1:10" ht="19.5" customHeight="1" hidden="1">
      <c r="A23" s="117"/>
      <c r="B23" s="119"/>
      <c r="C23" s="62"/>
      <c r="D23" s="12"/>
      <c r="E23" s="11" t="s">
        <v>54</v>
      </c>
      <c r="F23" s="11" t="s">
        <v>11</v>
      </c>
      <c r="G23" s="46" t="s">
        <v>108</v>
      </c>
      <c r="H23" s="11"/>
      <c r="I23" s="13"/>
      <c r="J23" s="12">
        <v>1</v>
      </c>
    </row>
    <row r="24" spans="1:10" ht="48" hidden="1">
      <c r="A24" s="117"/>
      <c r="B24" s="56" t="s">
        <v>105</v>
      </c>
      <c r="C24" s="62"/>
      <c r="D24" s="12"/>
      <c r="E24" s="11" t="s">
        <v>54</v>
      </c>
      <c r="F24" s="11" t="s">
        <v>11</v>
      </c>
      <c r="G24" s="46" t="s">
        <v>101</v>
      </c>
      <c r="H24" s="11"/>
      <c r="I24" s="13"/>
      <c r="J24" s="12">
        <v>16</v>
      </c>
    </row>
    <row r="25" spans="1:10" ht="54" customHeight="1" hidden="1">
      <c r="A25" s="117"/>
      <c r="B25" s="54" t="s">
        <v>94</v>
      </c>
      <c r="C25" s="62"/>
      <c r="D25" s="12"/>
      <c r="E25" s="11" t="s">
        <v>55</v>
      </c>
      <c r="F25" s="11" t="s">
        <v>5</v>
      </c>
      <c r="G25" s="46" t="s">
        <v>90</v>
      </c>
      <c r="H25" s="11"/>
      <c r="I25" s="13">
        <v>310</v>
      </c>
      <c r="J25" s="12">
        <v>1200</v>
      </c>
    </row>
    <row r="26" spans="1:10" ht="24" hidden="1">
      <c r="A26" s="117"/>
      <c r="B26" s="54" t="s">
        <v>99</v>
      </c>
      <c r="C26" s="62"/>
      <c r="D26" s="12"/>
      <c r="E26" s="11" t="s">
        <v>56</v>
      </c>
      <c r="F26" s="11" t="s">
        <v>14</v>
      </c>
      <c r="G26" s="46" t="s">
        <v>70</v>
      </c>
      <c r="H26" s="11"/>
      <c r="I26" s="13"/>
      <c r="J26" s="12">
        <v>-1300</v>
      </c>
    </row>
    <row r="27" spans="1:10" ht="24" hidden="1">
      <c r="A27" s="117"/>
      <c r="B27" s="54" t="s">
        <v>99</v>
      </c>
      <c r="C27" s="62"/>
      <c r="D27" s="12"/>
      <c r="E27" s="11" t="s">
        <v>56</v>
      </c>
      <c r="F27" s="11" t="s">
        <v>98</v>
      </c>
      <c r="G27" s="46" t="s">
        <v>107</v>
      </c>
      <c r="H27" s="11"/>
      <c r="I27" s="13"/>
      <c r="J27" s="12">
        <v>1300</v>
      </c>
    </row>
    <row r="28" spans="1:14" ht="24.75" hidden="1">
      <c r="A28" s="117"/>
      <c r="B28" s="33" t="s">
        <v>103</v>
      </c>
      <c r="C28" s="62" t="s">
        <v>104</v>
      </c>
      <c r="D28" s="12">
        <v>3525.3</v>
      </c>
      <c r="E28" s="11" t="s">
        <v>53</v>
      </c>
      <c r="F28" s="11" t="s">
        <v>4</v>
      </c>
      <c r="G28" s="46" t="s">
        <v>71</v>
      </c>
      <c r="H28" s="13"/>
      <c r="I28" s="13">
        <v>241</v>
      </c>
      <c r="J28" s="12">
        <v>3525.3</v>
      </c>
      <c r="N28" s="15"/>
    </row>
    <row r="29" spans="1:14" s="1" customFormat="1" ht="14.25" hidden="1">
      <c r="A29" s="16"/>
      <c r="B29" s="34"/>
      <c r="C29" s="63"/>
      <c r="D29" s="18">
        <f>SUM(D10:D28)</f>
        <v>9395.5</v>
      </c>
      <c r="E29" s="17"/>
      <c r="F29" s="17"/>
      <c r="G29" s="43"/>
      <c r="H29" s="17"/>
      <c r="I29" s="2"/>
      <c r="J29" s="18">
        <f>SUM(J10:J28)</f>
        <v>10595.5</v>
      </c>
      <c r="K29" s="2"/>
      <c r="L29" s="2"/>
      <c r="M29" s="2"/>
      <c r="N29" s="2"/>
    </row>
    <row r="30" spans="1:14" s="6" customFormat="1" ht="15" hidden="1">
      <c r="A30" s="98" t="s">
        <v>16</v>
      </c>
      <c r="B30" s="98"/>
      <c r="C30" s="98"/>
      <c r="D30" s="3">
        <f>D29+D7</f>
        <v>9895.5</v>
      </c>
      <c r="E30" s="100"/>
      <c r="F30" s="100"/>
      <c r="G30" s="100"/>
      <c r="H30" s="100"/>
      <c r="I30" s="100"/>
      <c r="J30" s="3">
        <f>J29+J7</f>
        <v>11095.5</v>
      </c>
      <c r="K30" s="5"/>
      <c r="L30" s="5"/>
      <c r="M30" s="5"/>
      <c r="N30" s="5"/>
    </row>
    <row r="31" spans="1:14" s="6" customFormat="1" ht="15" hidden="1">
      <c r="A31" s="98" t="s">
        <v>32</v>
      </c>
      <c r="B31" s="98"/>
      <c r="C31" s="98"/>
      <c r="D31" s="3">
        <f>D3+D30</f>
        <v>217792.4</v>
      </c>
      <c r="E31" s="99"/>
      <c r="F31" s="99"/>
      <c r="G31" s="99"/>
      <c r="H31" s="99"/>
      <c r="I31" s="99"/>
      <c r="J31" s="3">
        <f>J3+J30</f>
        <v>218992.4</v>
      </c>
      <c r="K31" s="5"/>
      <c r="L31" s="5"/>
      <c r="M31" s="5"/>
      <c r="N31" s="5"/>
    </row>
    <row r="32" spans="1:10" ht="21.75" customHeight="1" hidden="1">
      <c r="A32" s="111" t="s">
        <v>2</v>
      </c>
      <c r="B32" s="52" t="s">
        <v>37</v>
      </c>
      <c r="C32" s="62" t="s">
        <v>34</v>
      </c>
      <c r="D32" s="12"/>
      <c r="E32" s="11"/>
      <c r="F32" s="11" t="s">
        <v>5</v>
      </c>
      <c r="G32" s="46" t="s">
        <v>30</v>
      </c>
      <c r="H32" s="11" t="s">
        <v>42</v>
      </c>
      <c r="I32" s="13">
        <v>251</v>
      </c>
      <c r="J32" s="12"/>
    </row>
    <row r="33" spans="1:10" ht="24.75" customHeight="1" hidden="1">
      <c r="A33" s="112"/>
      <c r="B33" s="52" t="s">
        <v>38</v>
      </c>
      <c r="C33" s="62" t="s">
        <v>34</v>
      </c>
      <c r="D33" s="12"/>
      <c r="E33" s="11"/>
      <c r="F33" s="11" t="s">
        <v>9</v>
      </c>
      <c r="G33" s="46" t="s">
        <v>30</v>
      </c>
      <c r="H33" s="11" t="s">
        <v>42</v>
      </c>
      <c r="I33" s="13">
        <v>310</v>
      </c>
      <c r="J33" s="12"/>
    </row>
    <row r="34" spans="1:10" ht="15" hidden="1">
      <c r="A34" s="112"/>
      <c r="B34" s="54" t="s">
        <v>39</v>
      </c>
      <c r="C34" s="62" t="s">
        <v>41</v>
      </c>
      <c r="D34" s="12"/>
      <c r="E34" s="11"/>
      <c r="F34" s="11" t="s">
        <v>8</v>
      </c>
      <c r="G34" s="46" t="s">
        <v>28</v>
      </c>
      <c r="H34" s="11" t="s">
        <v>43</v>
      </c>
      <c r="I34" s="13">
        <v>262</v>
      </c>
      <c r="J34" s="12"/>
    </row>
    <row r="35" spans="1:10" ht="36" hidden="1">
      <c r="A35" s="112"/>
      <c r="B35" s="54" t="s">
        <v>40</v>
      </c>
      <c r="C35" s="62" t="s">
        <v>47</v>
      </c>
      <c r="D35" s="12"/>
      <c r="E35" s="11"/>
      <c r="F35" s="11" t="s">
        <v>3</v>
      </c>
      <c r="G35" s="46" t="s">
        <v>44</v>
      </c>
      <c r="H35" s="11" t="s">
        <v>36</v>
      </c>
      <c r="I35" s="13">
        <v>241</v>
      </c>
      <c r="J35" s="12"/>
    </row>
    <row r="36" spans="1:10" ht="24" hidden="1">
      <c r="A36" s="112"/>
      <c r="B36" s="54" t="s">
        <v>45</v>
      </c>
      <c r="C36" s="62" t="s">
        <v>46</v>
      </c>
      <c r="D36" s="12"/>
      <c r="E36" s="11"/>
      <c r="F36" s="11" t="s">
        <v>11</v>
      </c>
      <c r="G36" s="46" t="s">
        <v>48</v>
      </c>
      <c r="H36" s="11" t="s">
        <v>36</v>
      </c>
      <c r="I36" s="13">
        <v>241</v>
      </c>
      <c r="J36" s="12"/>
    </row>
    <row r="37" spans="1:10" ht="15" hidden="1">
      <c r="A37" s="112"/>
      <c r="B37" s="54"/>
      <c r="C37" s="62"/>
      <c r="D37" s="12"/>
      <c r="E37" s="11"/>
      <c r="F37" s="11" t="s">
        <v>11</v>
      </c>
      <c r="G37" s="46" t="s">
        <v>31</v>
      </c>
      <c r="H37" s="11" t="s">
        <v>36</v>
      </c>
      <c r="I37" s="13">
        <v>241</v>
      </c>
      <c r="J37" s="12"/>
    </row>
    <row r="38" spans="1:10" ht="15" hidden="1">
      <c r="A38" s="112"/>
      <c r="B38" s="54"/>
      <c r="C38" s="62"/>
      <c r="D38" s="12"/>
      <c r="E38" s="11"/>
      <c r="F38" s="11" t="s">
        <v>4</v>
      </c>
      <c r="G38" s="46" t="s">
        <v>31</v>
      </c>
      <c r="H38" s="11" t="s">
        <v>36</v>
      </c>
      <c r="I38" s="13">
        <v>241</v>
      </c>
      <c r="J38" s="12"/>
    </row>
    <row r="39" spans="1:10" ht="15" hidden="1">
      <c r="A39" s="113"/>
      <c r="B39" s="54"/>
      <c r="C39" s="62"/>
      <c r="D39" s="12"/>
      <c r="E39" s="11"/>
      <c r="F39" s="11" t="s">
        <v>10</v>
      </c>
      <c r="G39" s="46" t="s">
        <v>29</v>
      </c>
      <c r="H39" s="11" t="s">
        <v>49</v>
      </c>
      <c r="I39" s="13">
        <v>225</v>
      </c>
      <c r="J39" s="12"/>
    </row>
    <row r="40" spans="1:14" s="1" customFormat="1" ht="14.25" hidden="1">
      <c r="A40" s="16"/>
      <c r="B40" s="34"/>
      <c r="C40" s="63"/>
      <c r="D40" s="18">
        <f>SUM(D32:D36)</f>
        <v>0</v>
      </c>
      <c r="E40" s="17"/>
      <c r="F40" s="17"/>
      <c r="G40" s="43"/>
      <c r="H40" s="17"/>
      <c r="I40" s="2"/>
      <c r="J40" s="18">
        <f>SUM(J32:J39)</f>
        <v>0</v>
      </c>
      <c r="K40" s="2"/>
      <c r="L40" s="2"/>
      <c r="M40" s="2"/>
      <c r="N40" s="2"/>
    </row>
    <row r="41" ht="15" hidden="1"/>
    <row r="42" spans="1:10" ht="37.5" customHeight="1" hidden="1">
      <c r="A42" s="111" t="s">
        <v>7</v>
      </c>
      <c r="B42" s="54"/>
      <c r="C42" s="62"/>
      <c r="D42" s="12"/>
      <c r="E42" s="11"/>
      <c r="F42" s="11"/>
      <c r="G42" s="46"/>
      <c r="H42" s="11"/>
      <c r="I42" s="13"/>
      <c r="J42" s="12"/>
    </row>
    <row r="43" spans="1:10" ht="27" customHeight="1" hidden="1">
      <c r="A43" s="112"/>
      <c r="B43" s="54"/>
      <c r="C43" s="62"/>
      <c r="D43" s="12"/>
      <c r="E43" s="11"/>
      <c r="F43" s="11"/>
      <c r="G43" s="46"/>
      <c r="H43" s="11"/>
      <c r="I43" s="13"/>
      <c r="J43" s="12"/>
    </row>
    <row r="44" spans="1:10" ht="15" hidden="1">
      <c r="A44" s="112"/>
      <c r="B44" s="54"/>
      <c r="C44" s="62"/>
      <c r="D44" s="12"/>
      <c r="E44" s="11"/>
      <c r="F44" s="11"/>
      <c r="G44" s="46"/>
      <c r="H44" s="11"/>
      <c r="I44" s="13"/>
      <c r="J44" s="12"/>
    </row>
    <row r="45" spans="1:10" ht="15" hidden="1">
      <c r="A45" s="112"/>
      <c r="B45" s="54"/>
      <c r="C45" s="62"/>
      <c r="D45" s="12"/>
      <c r="E45" s="11"/>
      <c r="F45" s="11"/>
      <c r="G45" s="46"/>
      <c r="H45" s="11"/>
      <c r="I45" s="13"/>
      <c r="J45" s="12"/>
    </row>
    <row r="46" spans="1:10" ht="15" hidden="1">
      <c r="A46" s="112"/>
      <c r="B46" s="54"/>
      <c r="C46" s="62"/>
      <c r="D46" s="12"/>
      <c r="E46" s="11"/>
      <c r="F46" s="11"/>
      <c r="G46" s="46"/>
      <c r="H46" s="11"/>
      <c r="I46" s="13"/>
      <c r="J46" s="12"/>
    </row>
    <row r="47" spans="1:10" ht="15" hidden="1">
      <c r="A47" s="112"/>
      <c r="B47" s="54"/>
      <c r="C47" s="62"/>
      <c r="D47" s="12"/>
      <c r="E47" s="11"/>
      <c r="F47" s="11"/>
      <c r="G47" s="46"/>
      <c r="H47" s="11"/>
      <c r="I47" s="13"/>
      <c r="J47" s="12"/>
    </row>
    <row r="48" spans="1:10" ht="15" hidden="1">
      <c r="A48" s="113"/>
      <c r="B48" s="54"/>
      <c r="C48" s="62"/>
      <c r="D48" s="12"/>
      <c r="E48" s="11"/>
      <c r="F48" s="11"/>
      <c r="G48" s="46"/>
      <c r="H48" s="11"/>
      <c r="I48" s="13"/>
      <c r="J48" s="12"/>
    </row>
    <row r="49" spans="1:14" s="1" customFormat="1" ht="14.25" hidden="1">
      <c r="A49" s="16"/>
      <c r="B49" s="34"/>
      <c r="C49" s="63"/>
      <c r="D49" s="24">
        <f>SUM(D42:D47)</f>
        <v>0</v>
      </c>
      <c r="E49" s="17"/>
      <c r="F49" s="17"/>
      <c r="G49" s="43"/>
      <c r="H49" s="17"/>
      <c r="I49" s="2"/>
      <c r="J49" s="24">
        <f>SUM(J42:J48)</f>
        <v>0</v>
      </c>
      <c r="K49" s="2"/>
      <c r="L49" s="2"/>
      <c r="M49" s="2"/>
      <c r="N49" s="2"/>
    </row>
    <row r="50" ht="15" hidden="1"/>
    <row r="51" spans="1:14" s="1" customFormat="1" ht="14.25" hidden="1">
      <c r="A51" s="16"/>
      <c r="B51" s="34"/>
      <c r="C51" s="63"/>
      <c r="D51" s="30"/>
      <c r="E51" s="17"/>
      <c r="F51" s="17"/>
      <c r="G51" s="43" t="s">
        <v>91</v>
      </c>
      <c r="H51" s="17"/>
      <c r="I51" s="2"/>
      <c r="J51" s="30">
        <f>D31-J31</f>
        <v>-1200</v>
      </c>
      <c r="K51" s="2"/>
      <c r="L51" s="2"/>
      <c r="M51" s="2"/>
      <c r="N51" s="2"/>
    </row>
    <row r="52" spans="1:14" s="23" customFormat="1" ht="15" hidden="1">
      <c r="A52" s="20"/>
      <c r="B52" s="37"/>
      <c r="C52" s="65"/>
      <c r="D52" s="21"/>
      <c r="E52" s="21"/>
      <c r="F52" s="21"/>
      <c r="G52" s="21"/>
      <c r="H52" s="21"/>
      <c r="I52" s="21"/>
      <c r="J52" s="21"/>
      <c r="K52" s="22"/>
      <c r="L52" s="22"/>
      <c r="M52" s="22"/>
      <c r="N52" s="22"/>
    </row>
    <row r="53" spans="1:10" s="10" customFormat="1" ht="12.75">
      <c r="A53" s="7"/>
      <c r="B53" s="32" t="s">
        <v>27</v>
      </c>
      <c r="C53" s="45" t="s">
        <v>26</v>
      </c>
      <c r="D53" s="38"/>
      <c r="E53" s="8"/>
      <c r="F53" s="8" t="s">
        <v>23</v>
      </c>
      <c r="G53" s="45" t="s">
        <v>25</v>
      </c>
      <c r="H53" s="8" t="s">
        <v>35</v>
      </c>
      <c r="I53" s="9" t="s">
        <v>24</v>
      </c>
      <c r="J53" s="38"/>
    </row>
    <row r="54" spans="1:14" ht="24.75">
      <c r="A54" s="111" t="s">
        <v>12</v>
      </c>
      <c r="B54" s="33" t="s">
        <v>145</v>
      </c>
      <c r="C54" s="46" t="s">
        <v>152</v>
      </c>
      <c r="D54" s="58">
        <v>1595.75039</v>
      </c>
      <c r="E54" s="11" t="s">
        <v>53</v>
      </c>
      <c r="F54" s="11" t="s">
        <v>4</v>
      </c>
      <c r="G54" s="42" t="s">
        <v>146</v>
      </c>
      <c r="H54" s="13">
        <v>612</v>
      </c>
      <c r="I54" s="13">
        <v>262</v>
      </c>
      <c r="J54" s="58">
        <v>1595.75039</v>
      </c>
      <c r="N54" s="15"/>
    </row>
    <row r="55" spans="1:10" ht="36.75">
      <c r="A55" s="112"/>
      <c r="B55" s="33" t="s">
        <v>110</v>
      </c>
      <c r="C55" s="85" t="s">
        <v>125</v>
      </c>
      <c r="D55" s="67">
        <v>-44</v>
      </c>
      <c r="E55" s="11" t="s">
        <v>53</v>
      </c>
      <c r="F55" s="11" t="s">
        <v>113</v>
      </c>
      <c r="G55" s="41" t="s">
        <v>68</v>
      </c>
      <c r="H55" s="11" t="s">
        <v>50</v>
      </c>
      <c r="I55" s="13">
        <v>241</v>
      </c>
      <c r="J55" s="12">
        <v>-44</v>
      </c>
    </row>
    <row r="56" spans="1:14" ht="15">
      <c r="A56" s="112"/>
      <c r="B56" s="88" t="s">
        <v>119</v>
      </c>
      <c r="C56" s="49" t="s">
        <v>132</v>
      </c>
      <c r="D56" s="91">
        <v>200</v>
      </c>
      <c r="E56" s="11" t="s">
        <v>56</v>
      </c>
      <c r="F56" s="11" t="s">
        <v>14</v>
      </c>
      <c r="G56" s="42" t="s">
        <v>70</v>
      </c>
      <c r="H56" s="42">
        <v>244</v>
      </c>
      <c r="I56" s="42"/>
      <c r="J56" s="58">
        <v>500</v>
      </c>
      <c r="N56" s="15"/>
    </row>
    <row r="57" spans="1:14" ht="15">
      <c r="A57" s="112"/>
      <c r="B57" s="88" t="s">
        <v>51</v>
      </c>
      <c r="C57" s="89" t="s">
        <v>122</v>
      </c>
      <c r="D57" s="84">
        <v>1342</v>
      </c>
      <c r="E57" s="11" t="s">
        <v>56</v>
      </c>
      <c r="F57" s="11" t="s">
        <v>6</v>
      </c>
      <c r="G57" s="42" t="s">
        <v>111</v>
      </c>
      <c r="H57" s="42">
        <v>244</v>
      </c>
      <c r="I57" s="42"/>
      <c r="J57" s="90">
        <v>1000</v>
      </c>
      <c r="N57" s="15"/>
    </row>
    <row r="58" spans="1:10" ht="15">
      <c r="A58" s="112"/>
      <c r="B58" s="33" t="s">
        <v>147</v>
      </c>
      <c r="C58" s="66" t="s">
        <v>125</v>
      </c>
      <c r="D58" s="67">
        <v>98.4</v>
      </c>
      <c r="E58" s="11" t="s">
        <v>55</v>
      </c>
      <c r="F58" s="11" t="s">
        <v>15</v>
      </c>
      <c r="G58" s="42" t="s">
        <v>70</v>
      </c>
      <c r="H58" s="11" t="s">
        <v>148</v>
      </c>
      <c r="I58" s="13">
        <v>241</v>
      </c>
      <c r="J58" s="12">
        <v>98.4</v>
      </c>
    </row>
    <row r="59" spans="1:10" ht="36.75">
      <c r="A59" s="112"/>
      <c r="B59" s="33" t="s">
        <v>110</v>
      </c>
      <c r="C59" s="66" t="s">
        <v>125</v>
      </c>
      <c r="D59" s="67">
        <v>250</v>
      </c>
      <c r="E59" s="11" t="s">
        <v>55</v>
      </c>
      <c r="F59" s="11" t="s">
        <v>5</v>
      </c>
      <c r="G59" s="41" t="s">
        <v>68</v>
      </c>
      <c r="H59" s="11" t="s">
        <v>42</v>
      </c>
      <c r="I59" s="13">
        <v>241</v>
      </c>
      <c r="J59" s="12">
        <v>250</v>
      </c>
    </row>
    <row r="60" spans="1:10" ht="15">
      <c r="A60" s="112"/>
      <c r="B60" s="33" t="s">
        <v>150</v>
      </c>
      <c r="C60" s="85" t="s">
        <v>151</v>
      </c>
      <c r="D60" s="67">
        <v>-548.4</v>
      </c>
      <c r="E60" s="11" t="s">
        <v>56</v>
      </c>
      <c r="F60" s="11" t="s">
        <v>8</v>
      </c>
      <c r="G60" s="41" t="s">
        <v>154</v>
      </c>
      <c r="H60" s="11" t="s">
        <v>112</v>
      </c>
      <c r="I60" s="13"/>
      <c r="J60" s="12">
        <v>-548.4</v>
      </c>
    </row>
    <row r="61" spans="1:14" ht="18" customHeight="1">
      <c r="A61" s="112"/>
      <c r="B61" s="88" t="s">
        <v>149</v>
      </c>
      <c r="C61" s="89" t="s">
        <v>153</v>
      </c>
      <c r="D61" s="91">
        <v>64.3</v>
      </c>
      <c r="E61" s="11" t="s">
        <v>53</v>
      </c>
      <c r="F61" s="11" t="s">
        <v>106</v>
      </c>
      <c r="G61" s="46" t="s">
        <v>97</v>
      </c>
      <c r="H61" s="42">
        <v>111</v>
      </c>
      <c r="I61" s="42"/>
      <c r="J61" s="90">
        <v>64.3</v>
      </c>
      <c r="N61" s="15"/>
    </row>
    <row r="62" spans="1:14" ht="15">
      <c r="A62" s="112"/>
      <c r="B62" s="52" t="s">
        <v>123</v>
      </c>
      <c r="C62" s="94" t="s">
        <v>158</v>
      </c>
      <c r="D62" s="83">
        <v>1110</v>
      </c>
      <c r="E62" s="86" t="s">
        <v>56</v>
      </c>
      <c r="F62" s="86" t="s">
        <v>10</v>
      </c>
      <c r="G62" s="87" t="s">
        <v>124</v>
      </c>
      <c r="H62" s="42">
        <v>244</v>
      </c>
      <c r="I62" s="42"/>
      <c r="J62" s="90">
        <v>1110</v>
      </c>
      <c r="N62" s="15"/>
    </row>
    <row r="63" spans="1:14" ht="15">
      <c r="A63" s="112"/>
      <c r="B63" s="52" t="s">
        <v>120</v>
      </c>
      <c r="C63" s="81" t="s">
        <v>121</v>
      </c>
      <c r="D63" s="83">
        <v>1000</v>
      </c>
      <c r="E63" s="11" t="s">
        <v>56</v>
      </c>
      <c r="F63" s="11" t="s">
        <v>14</v>
      </c>
      <c r="G63" s="42" t="s">
        <v>70</v>
      </c>
      <c r="H63" s="42">
        <v>121</v>
      </c>
      <c r="I63" s="42"/>
      <c r="J63" s="90">
        <v>500</v>
      </c>
      <c r="N63" s="15"/>
    </row>
    <row r="64" spans="1:14" ht="15">
      <c r="A64" s="112"/>
      <c r="B64" s="109" t="s">
        <v>114</v>
      </c>
      <c r="C64" s="105" t="s">
        <v>115</v>
      </c>
      <c r="D64" s="107">
        <v>500</v>
      </c>
      <c r="E64" s="11" t="s">
        <v>56</v>
      </c>
      <c r="F64" s="11" t="s">
        <v>6</v>
      </c>
      <c r="G64" s="42" t="s">
        <v>111</v>
      </c>
      <c r="H64" s="42">
        <v>111</v>
      </c>
      <c r="I64" s="42"/>
      <c r="J64" s="90">
        <v>300</v>
      </c>
      <c r="N64" s="15"/>
    </row>
    <row r="65" spans="1:14" ht="15">
      <c r="A65" s="112"/>
      <c r="B65" s="131"/>
      <c r="C65" s="115"/>
      <c r="D65" s="116"/>
      <c r="E65" s="11" t="s">
        <v>53</v>
      </c>
      <c r="F65" s="11" t="s">
        <v>3</v>
      </c>
      <c r="G65" s="51" t="s">
        <v>142</v>
      </c>
      <c r="H65" s="42">
        <v>611</v>
      </c>
      <c r="I65" s="42"/>
      <c r="J65" s="58">
        <v>300</v>
      </c>
      <c r="N65" s="15"/>
    </row>
    <row r="66" spans="1:14" ht="15">
      <c r="A66" s="112"/>
      <c r="B66" s="110"/>
      <c r="C66" s="106"/>
      <c r="D66" s="108"/>
      <c r="E66" s="11" t="s">
        <v>53</v>
      </c>
      <c r="F66" s="11" t="s">
        <v>113</v>
      </c>
      <c r="G66" s="51" t="s">
        <v>155</v>
      </c>
      <c r="H66" s="42">
        <v>611</v>
      </c>
      <c r="I66" s="42"/>
      <c r="J66" s="58">
        <v>400</v>
      </c>
      <c r="N66" s="15"/>
    </row>
    <row r="67" spans="1:14" ht="15">
      <c r="A67" s="112"/>
      <c r="B67" s="93"/>
      <c r="C67" s="82"/>
      <c r="D67" s="84"/>
      <c r="E67" s="86" t="s">
        <v>55</v>
      </c>
      <c r="F67" s="86" t="s">
        <v>156</v>
      </c>
      <c r="G67" s="51" t="s">
        <v>157</v>
      </c>
      <c r="H67" s="42">
        <v>730</v>
      </c>
      <c r="I67" s="42"/>
      <c r="J67" s="90">
        <v>185</v>
      </c>
      <c r="N67" s="15"/>
    </row>
    <row r="68" spans="1:14" ht="15">
      <c r="A68" s="113"/>
      <c r="B68" s="92"/>
      <c r="C68" s="69"/>
      <c r="D68" s="68"/>
      <c r="E68" s="50" t="s">
        <v>56</v>
      </c>
      <c r="F68" s="50" t="s">
        <v>92</v>
      </c>
      <c r="G68" s="46" t="s">
        <v>93</v>
      </c>
      <c r="H68" s="42">
        <v>244</v>
      </c>
      <c r="I68" s="42"/>
      <c r="J68" s="58">
        <v>-143</v>
      </c>
      <c r="N68" s="15"/>
    </row>
    <row r="69" spans="1:14" s="1" customFormat="1" ht="14.25">
      <c r="A69" s="16"/>
      <c r="B69" s="34"/>
      <c r="C69" s="43"/>
      <c r="D69" s="18">
        <f>SUM(D54:D68)</f>
        <v>5568.05039</v>
      </c>
      <c r="E69" s="17"/>
      <c r="F69" s="17"/>
      <c r="G69" s="43"/>
      <c r="H69" s="17"/>
      <c r="I69" s="2"/>
      <c r="J69" s="18">
        <f>SUM(J54:J68)</f>
        <v>5568.05039</v>
      </c>
      <c r="K69" s="2"/>
      <c r="L69" s="2"/>
      <c r="M69" s="2"/>
      <c r="N69" s="2"/>
    </row>
    <row r="70" spans="1:14" s="1" customFormat="1" ht="14.25">
      <c r="A70" s="16"/>
      <c r="B70" s="34"/>
      <c r="C70" s="43"/>
      <c r="D70" s="30"/>
      <c r="E70" s="17"/>
      <c r="F70" s="17"/>
      <c r="G70" s="43"/>
      <c r="H70" s="17"/>
      <c r="I70" s="2"/>
      <c r="J70" s="30"/>
      <c r="K70" s="2"/>
      <c r="L70" s="2"/>
      <c r="M70" s="2"/>
      <c r="N70" s="2"/>
    </row>
    <row r="71" spans="1:14" s="29" customFormat="1" ht="14.25">
      <c r="A71" s="59"/>
      <c r="B71" s="39"/>
      <c r="C71" s="44"/>
      <c r="D71" s="26"/>
      <c r="E71" s="25"/>
      <c r="F71" s="25"/>
      <c r="G71" s="44"/>
      <c r="H71" s="25"/>
      <c r="I71" s="27"/>
      <c r="J71" s="26"/>
      <c r="K71" s="28"/>
      <c r="L71" s="27"/>
      <c r="M71" s="27"/>
      <c r="N71" s="27"/>
    </row>
    <row r="72" spans="1:14" s="6" customFormat="1" ht="15">
      <c r="A72" s="125" t="s">
        <v>17</v>
      </c>
      <c r="B72" s="126"/>
      <c r="C72" s="127"/>
      <c r="D72" s="3">
        <f>D69</f>
        <v>5568.05039</v>
      </c>
      <c r="E72" s="122"/>
      <c r="F72" s="123"/>
      <c r="G72" s="123"/>
      <c r="H72" s="123"/>
      <c r="I72" s="124"/>
      <c r="J72" s="3">
        <f>J69</f>
        <v>5568.05039</v>
      </c>
      <c r="K72" s="5"/>
      <c r="L72" s="5"/>
      <c r="M72" s="5"/>
      <c r="N72" s="5"/>
    </row>
    <row r="73" spans="1:14" s="6" customFormat="1" ht="15">
      <c r="A73" s="125" t="s">
        <v>33</v>
      </c>
      <c r="B73" s="126"/>
      <c r="C73" s="127"/>
      <c r="D73" s="3">
        <f>апрель!D32+август!D72</f>
        <v>281954.73239</v>
      </c>
      <c r="E73" s="128"/>
      <c r="F73" s="129"/>
      <c r="G73" s="129"/>
      <c r="H73" s="129"/>
      <c r="I73" s="130"/>
      <c r="J73" s="3">
        <f>апрель!J32+август!J72</f>
        <v>285454.73239</v>
      </c>
      <c r="K73" s="4">
        <f>D73-J73</f>
        <v>-3500</v>
      </c>
      <c r="L73" s="5"/>
      <c r="M73" s="5"/>
      <c r="N73" s="5"/>
    </row>
  </sheetData>
  <sheetProtection/>
  <mergeCells count="20">
    <mergeCell ref="E72:I72"/>
    <mergeCell ref="A73:C73"/>
    <mergeCell ref="E73:I73"/>
    <mergeCell ref="B64:B66"/>
    <mergeCell ref="C64:C66"/>
    <mergeCell ref="D64:D66"/>
    <mergeCell ref="A54:A68"/>
    <mergeCell ref="A72:C72"/>
    <mergeCell ref="A30:C30"/>
    <mergeCell ref="E30:I30"/>
    <mergeCell ref="A31:C31"/>
    <mergeCell ref="E31:I31"/>
    <mergeCell ref="A32:A39"/>
    <mergeCell ref="A42:A48"/>
    <mergeCell ref="A3:C3"/>
    <mergeCell ref="A5:A6"/>
    <mergeCell ref="A10:A28"/>
    <mergeCell ref="B22:B23"/>
    <mergeCell ref="A2:C2"/>
    <mergeCell ref="E2:H2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10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2019-08-09T06:05:39Z</cp:lastPrinted>
  <dcterms:created xsi:type="dcterms:W3CDTF">2012-10-22T07:15:48Z</dcterms:created>
  <dcterms:modified xsi:type="dcterms:W3CDTF">2019-11-15T07:16:01Z</dcterms:modified>
  <cp:category/>
  <cp:version/>
  <cp:contentType/>
  <cp:contentStatus/>
</cp:coreProperties>
</file>