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665" activeTab="0"/>
  </bookViews>
  <sheets>
    <sheet name="5-10" sheetId="1" r:id="rId1"/>
  </sheets>
  <definedNames>
    <definedName name="_xlnm.Print_Titles" localSheetId="0">'5-10'!$6:$9</definedName>
  </definedNames>
  <calcPr fullCalcOnLoad="1"/>
</workbook>
</file>

<file path=xl/sharedStrings.xml><?xml version="1.0" encoding="utf-8"?>
<sst xmlns="http://schemas.openxmlformats.org/spreadsheetml/2006/main" count="238" uniqueCount="144">
  <si>
    <t>Наименование</t>
  </si>
  <si>
    <t>ЦСт</t>
  </si>
  <si>
    <t>ВР</t>
  </si>
  <si>
    <t>Итого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</si>
  <si>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</si>
  <si>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</si>
  <si>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</si>
  <si>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</si>
  <si>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</si>
  <si>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</si>
  <si>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</si>
  <si>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Мероприятия в области жилищного хозяйства</t>
  </si>
  <si>
    <t>Капитальные вложения в объекты недвижимого имущества государственной (муниципальной) собственности</t>
  </si>
  <si>
    <t>Мероприятия в области коммунального хозяйства</t>
  </si>
  <si>
    <t>Закупка товаров, работ и услуг для обеспечения государственных (муниципальных) нужд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</si>
  <si>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</si>
  <si>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</si>
  <si>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Условно-утвержденные расходы</t>
  </si>
  <si>
    <t>Обслуживание муниципального долга</t>
  </si>
  <si>
    <t>Обслуживание государственного (муниципального) долга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</si>
  <si>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</si>
  <si>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</si>
  <si>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Муниципальная программа «Развитие системы комплексной безопасности в Верховском районе на 2019-2021 годы»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</si>
  <si>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</si>
  <si>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2019-2022 годы"</t>
  </si>
  <si>
    <t>90000R0820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</si>
  <si>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</si>
  <si>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</si>
  <si>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</si>
  <si>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</si>
  <si>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</si>
  <si>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</si>
  <si>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</si>
  <si>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</si>
  <si>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</si>
  <si>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</si>
  <si>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</si>
  <si>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</si>
  <si>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</si>
  <si>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</si>
  <si>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</si>
  <si>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</si>
  <si>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</si>
  <si>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</si>
  <si>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</si>
  <si>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</si>
  <si>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</si>
  <si>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</si>
  <si>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</si>
  <si>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</si>
  <si>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</si>
  <si>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</si>
  <si>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</si>
  <si>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</si>
  <si>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</si>
  <si>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</si>
  <si>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</si>
  <si>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</si>
  <si>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</si>
  <si>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</si>
  <si>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</si>
  <si>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</si>
  <si>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</si>
  <si>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</si>
  <si>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</si>
  <si>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</si>
  <si>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</si>
  <si>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</si>
  <si>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</si>
  <si>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</si>
  <si>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</si>
  <si>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Муниципальная программа «Профилактика правонарушений и усиление борьбы с преступностью на 2019-2021 годы»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</si>
  <si>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</si>
  <si>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</si>
  <si>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Муниципальная программа «Развитие и поддержка малого и среднего предпринимательства в Верховском районе Орловской области на 2019 - 2021 годы»</t>
  </si>
  <si>
    <t>Основное мероприятие "Финансовая и имущественная поддержка субъектов малого и среднего предпринимательства в приоритетных направлениях"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</si>
  <si>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</si>
  <si>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</si>
  <si>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</si>
  <si>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</si>
  <si>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</si>
  <si>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</si>
  <si>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</si>
  <si>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</si>
  <si>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</si>
  <si>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</si>
  <si>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</si>
  <si>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</si>
  <si>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</si>
  <si>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</si>
  <si>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</si>
  <si>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</si>
  <si>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</si>
  <si>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</si>
  <si>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Муниципальная программа "Молодежь Верховского района на 2014-2022 годы"</t>
  </si>
  <si>
    <t xml:space="preserve">Подпрограмма 1 «Комплексные меры противодействия злоупотреблению наркотиками и их незаконному обороту на 2014–2022 годы»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</si>
  <si>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</si>
  <si>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</si>
  <si>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</si>
  <si>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</si>
  <si>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</si>
  <si>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</si>
  <si>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</si>
  <si>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</si>
  <si>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58003S0850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</si>
  <si>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</si>
  <si>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Подпрограмма 2 «Обеспечение жильем молодых семей на 2016–2022 годы»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</si>
  <si>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</si>
  <si>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</si>
  <si>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</si>
  <si>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</si>
  <si>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</si>
  <si>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</si>
  <si>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</si>
  <si>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</si>
  <si>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</si>
  <si>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</si>
  <si>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</si>
  <si>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</si>
  <si>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</si>
  <si>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Исполнено</t>
  </si>
  <si>
    <t>тыс. руб.</t>
  </si>
  <si>
    <t>%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</si>
  <si>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2019-2023 годы »</t>
  </si>
  <si>
    <t>Муниципальная программа "Профилактика экстремизма и терроризма на территории Верховского района на 2021-2025 годы"</t>
  </si>
  <si>
    <t>Основное мероприятие "Приобретение видеоматериалов по профилактике экстремизма и терроризма"</t>
  </si>
  <si>
    <t>Основное мероприятие "Укрепление материально-технической базы учреждений культуры"</t>
  </si>
  <si>
    <t>541А155190</t>
  </si>
  <si>
    <t>Муниципальная программа «Развитие системы образования Верховского района на 2019 – 2023 годы»</t>
  </si>
  <si>
    <t>Ежемесячное денежное вознаграждение за классное руководство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</si>
  <si>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2019-2023 годы"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</si>
  <si>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</si>
  <si>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Основное мероприятие "Капитальный ремонт обустройства теплого санитарно-бытового помещения образовательного учреждения"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</si>
  <si>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</si>
  <si>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>Проведение Всероссийской переписи населения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</si>
  <si>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</si>
  <si>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 xml:space="preserve">Установление дополнительных выплат стимулирующего характера работникам муниципальных учреждений </t>
  </si>
  <si>
    <t>640G252690</t>
  </si>
  <si>
    <t>Муниципальная программа "Развитие инфраструктуры раздельного накопления твердых коммунальных отходов на территории Верховского района на 2021 год»</t>
  </si>
  <si>
    <t>Основное мероприятие "Приобретение контейнеров для раздельного накопления твердых коммунальных отходов"</t>
  </si>
  <si>
    <t xml:space="preserve"> Приложение  5</t>
  </si>
  <si>
    <t xml:space="preserve"> Отчет об исполнении приложения 10 "Распределение бюджетных ассигнований по целевым статьям (муниципальным программам Верховского района и непрограммным направлениям деятельности),  группам видов расходов классификации расходов бюджета Верховского района на 2021 год и на плановый период 2022 и 2023 годов"
</t>
  </si>
  <si>
    <t>2021 год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</si>
  <si>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апреля 2022 года № 09/45-рс "Об исполнении бюджета Верховского района за 2021 год"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</si>
</sst>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0" fontId="36" fillId="0" borderId="3">
      <alignment horizontal="left" wrapText="1" indent="2"/>
      <protection/>
    </xf>
    <xf numFmtId="1" fontId="33" fillId="0" borderId="1">
      <alignment horizontal="center" vertical="top" shrinkToFit="1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49" fontId="36" fillId="0" borderId="1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4" applyNumberFormat="0" applyAlignment="0" applyProtection="0"/>
    <xf numFmtId="0" fontId="38" fillId="30" borderId="5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6" fillId="33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5" fillId="37" borderId="13" xfId="0" applyFont="1" applyFill="1" applyBorder="1" applyAlignment="1">
      <alignment vertical="center" wrapText="1"/>
    </xf>
    <xf numFmtId="0" fontId="55" fillId="37" borderId="13" xfId="0" applyFont="1" applyFill="1" applyBorder="1" applyAlignment="1">
      <alignment wrapText="1"/>
    </xf>
    <xf numFmtId="0" fontId="56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horizontal="center" wrapText="1"/>
    </xf>
    <xf numFmtId="172" fontId="55" fillId="37" borderId="13" xfId="0" applyNumberFormat="1" applyFont="1" applyFill="1" applyBorder="1" applyAlignment="1">
      <alignment horizontal="center" wrapText="1"/>
    </xf>
    <xf numFmtId="0" fontId="3" fillId="37" borderId="0" xfId="0" applyFont="1" applyFill="1" applyAlignment="1">
      <alignment/>
    </xf>
    <xf numFmtId="0" fontId="4" fillId="0" borderId="0" xfId="0" applyFont="1" applyAlignment="1">
      <alignment wrapText="1"/>
    </xf>
    <xf numFmtId="0" fontId="2" fillId="37" borderId="14" xfId="0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172" fontId="2" fillId="37" borderId="15" xfId="0" applyNumberFormat="1" applyFont="1" applyFill="1" applyBorder="1" applyAlignment="1">
      <alignment wrapText="1"/>
    </xf>
    <xf numFmtId="0" fontId="2" fillId="37" borderId="15" xfId="0" applyFont="1" applyFill="1" applyBorder="1" applyAlignment="1">
      <alignment horizontal="left" vertical="top" wrapText="1"/>
    </xf>
    <xf numFmtId="0" fontId="2" fillId="37" borderId="16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5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8" fillId="37" borderId="0" xfId="0" applyFont="1" applyFill="1" applyAlignment="1">
      <alignment/>
    </xf>
    <xf numFmtId="0" fontId="3" fillId="37" borderId="14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172" fontId="2" fillId="37" borderId="14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/>
    </xf>
    <xf numFmtId="1" fontId="55" fillId="37" borderId="1" xfId="53" applyNumberFormat="1" applyFont="1" applyFill="1" applyAlignment="1" applyProtection="1">
      <alignment horizontal="center" shrinkToFit="1"/>
      <protection/>
    </xf>
    <xf numFmtId="0" fontId="55" fillId="37" borderId="1" xfId="49" applyNumberFormat="1" applyFont="1" applyFill="1" applyAlignment="1" applyProtection="1">
      <alignment horizontal="left" vertical="top" wrapText="1"/>
      <protection/>
    </xf>
    <xf numFmtId="0" fontId="55" fillId="37" borderId="1" xfId="50" applyNumberFormat="1" applyFont="1" applyFill="1" applyProtection="1">
      <alignment vertical="top" wrapText="1"/>
      <protection/>
    </xf>
    <xf numFmtId="1" fontId="55" fillId="37" borderId="1" xfId="54" applyNumberFormat="1" applyFont="1" applyFill="1" applyAlignment="1" applyProtection="1">
      <alignment horizontal="center" shrinkToFit="1"/>
      <protection/>
    </xf>
    <xf numFmtId="172" fontId="3" fillId="37" borderId="14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wrapText="1"/>
    </xf>
    <xf numFmtId="172" fontId="5" fillId="37" borderId="20" xfId="0" applyNumberFormat="1" applyFont="1" applyFill="1" applyBorder="1" applyAlignment="1">
      <alignment horizontal="center" wrapText="1"/>
    </xf>
    <xf numFmtId="172" fontId="5" fillId="37" borderId="14" xfId="0" applyNumberFormat="1" applyFont="1" applyFill="1" applyBorder="1" applyAlignment="1">
      <alignment horizontal="center" wrapText="1"/>
    </xf>
    <xf numFmtId="173" fontId="3" fillId="37" borderId="14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172" fontId="3" fillId="37" borderId="14" xfId="0" applyNumberFormat="1" applyFont="1" applyFill="1" applyBorder="1" applyAlignment="1">
      <alignment horizontal="center" vertical="center" wrapText="1"/>
    </xf>
    <xf numFmtId="173" fontId="3" fillId="37" borderId="14" xfId="0" applyNumberFormat="1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/>
    </xf>
    <xf numFmtId="1" fontId="55" fillId="37" borderId="21" xfId="53" applyNumberFormat="1" applyFont="1" applyFill="1" applyBorder="1" applyAlignment="1" applyProtection="1">
      <alignment horizontal="center" shrinkToFit="1"/>
      <protection/>
    </xf>
    <xf numFmtId="0" fontId="2" fillId="0" borderId="13" xfId="70" applyFont="1" applyBorder="1" applyAlignment="1">
      <alignment wrapText="1"/>
    </xf>
    <xf numFmtId="172" fontId="55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172" fontId="3" fillId="38" borderId="14" xfId="0" applyNumberFormat="1" applyFont="1" applyFill="1" applyBorder="1" applyAlignment="1">
      <alignment horizontal="center" wrapText="1"/>
    </xf>
    <xf numFmtId="173" fontId="3" fillId="38" borderId="14" xfId="0" applyNumberFormat="1" applyFont="1" applyFill="1" applyBorder="1" applyAlignment="1">
      <alignment horizontal="center" wrapText="1"/>
    </xf>
    <xf numFmtId="172" fontId="2" fillId="38" borderId="13" xfId="0" applyNumberFormat="1" applyFont="1" applyFill="1" applyBorder="1" applyAlignment="1">
      <alignment horizontal="center" wrapText="1"/>
    </xf>
    <xf numFmtId="173" fontId="3" fillId="38" borderId="14" xfId="0" applyNumberFormat="1" applyFont="1" applyFill="1" applyBorder="1" applyAlignment="1">
      <alignment horizontal="center" vertical="center" wrapText="1"/>
    </xf>
    <xf numFmtId="172" fontId="5" fillId="37" borderId="13" xfId="0" applyNumberFormat="1" applyFont="1" applyFill="1" applyBorder="1" applyAlignment="1">
      <alignment horizontal="center" wrapText="1"/>
    </xf>
    <xf numFmtId="0" fontId="55" fillId="37" borderId="13" xfId="0" applyFont="1" applyFill="1" applyBorder="1" applyAlignment="1">
      <alignment horizontal="justify" vertical="center" wrapText="1"/>
    </xf>
    <xf numFmtId="0" fontId="3" fillId="38" borderId="0" xfId="0" applyFont="1" applyFill="1" applyAlignment="1">
      <alignment/>
    </xf>
    <xf numFmtId="0" fontId="2" fillId="38" borderId="13" xfId="0" applyFont="1" applyFill="1" applyBorder="1" applyAlignment="1">
      <alignment horizontal="justify" vertical="center" wrapText="1"/>
    </xf>
    <xf numFmtId="0" fontId="2" fillId="38" borderId="14" xfId="0" applyFont="1" applyFill="1" applyBorder="1" applyAlignment="1">
      <alignment horizontal="center" wrapText="1"/>
    </xf>
    <xf numFmtId="0" fontId="55" fillId="37" borderId="13" xfId="0" applyFont="1" applyFill="1" applyBorder="1" applyAlignment="1">
      <alignment horizontal="center" wrapText="1"/>
    </xf>
    <xf numFmtId="0" fontId="57" fillId="37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37" borderId="0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172" fontId="5" fillId="37" borderId="13" xfId="0" applyNumberFormat="1" applyFont="1" applyFill="1" applyBorder="1" applyAlignment="1">
      <alignment horizontal="center" wrapText="1"/>
    </xf>
    <xf numFmtId="172" fontId="5" fillId="37" borderId="22" xfId="0" applyNumberFormat="1" applyFont="1" applyFill="1" applyBorder="1" applyAlignment="1">
      <alignment horizontal="center" wrapText="1"/>
    </xf>
    <xf numFmtId="172" fontId="5" fillId="37" borderId="2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/>
    </xf>
    <xf numFmtId="0" fontId="3" fillId="37" borderId="24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4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27296/6020f863fd2775673003a515eb5cac61d534148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view="pageBreakPreview" zoomScaleSheetLayoutView="100" zoomScalePageLayoutView="0" workbookViewId="0" topLeftCell="B1">
      <selection activeCell="G12" sqref="G12"/>
    </sheetView>
  </sheetViews>
  <sheetFormatPr defaultColWidth="9.140625" defaultRowHeight="15"/>
  <cols>
    <col min="1" max="1" width="58.00390625" style="32" customWidth="1"/>
    <col min="2" max="2" width="13.28125" style="22" customWidth="1"/>
    <col min="3" max="3" width="10.7109375" style="22" customWidth="1"/>
    <col min="4" max="12" width="14.8515625" style="52" bestFit="1" customWidth="1"/>
    <col min="13" max="16384" width="9.140625" style="10" customWidth="1"/>
  </cols>
  <sheetData>
    <row r="1" spans="2:12" ht="15">
      <c r="B1" s="64" t="s">
        <v>140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1.5" customHeight="1">
      <c r="A2" s="7"/>
      <c r="B2" s="65" t="s">
        <v>143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24" customFormat="1" ht="17.25" customHeight="1" hidden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49.5" customHeight="1">
      <c r="A4" s="66" t="s">
        <v>141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9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customHeight="1">
      <c r="A6" s="75" t="s">
        <v>0</v>
      </c>
      <c r="B6" s="75" t="s">
        <v>1</v>
      </c>
      <c r="C6" s="75" t="s">
        <v>2</v>
      </c>
      <c r="D6" s="76" t="s">
        <v>142</v>
      </c>
      <c r="E6" s="77"/>
      <c r="F6" s="77"/>
      <c r="G6" s="77"/>
      <c r="H6" s="77"/>
      <c r="I6" s="77"/>
      <c r="J6" s="77"/>
      <c r="K6" s="77"/>
      <c r="L6" s="77"/>
    </row>
    <row r="7" spans="1:12" s="6" customFormat="1" ht="14.25" customHeight="1">
      <c r="A7" s="75"/>
      <c r="B7" s="75"/>
      <c r="C7" s="75"/>
      <c r="D7" s="73" t="s">
        <v>3</v>
      </c>
      <c r="E7" s="73"/>
      <c r="F7" s="73"/>
      <c r="G7" s="74" t="s">
        <v>58</v>
      </c>
      <c r="H7" s="73"/>
      <c r="I7" s="73"/>
      <c r="J7" s="67" t="s">
        <v>59</v>
      </c>
      <c r="K7" s="67"/>
      <c r="L7" s="67"/>
    </row>
    <row r="8" spans="1:12" ht="21" customHeight="1">
      <c r="A8" s="75"/>
      <c r="B8" s="75"/>
      <c r="C8" s="75"/>
      <c r="D8" s="68" t="s">
        <v>15</v>
      </c>
      <c r="E8" s="68" t="s">
        <v>120</v>
      </c>
      <c r="F8" s="68"/>
      <c r="G8" s="69" t="s">
        <v>15</v>
      </c>
      <c r="H8" s="70" t="s">
        <v>120</v>
      </c>
      <c r="I8" s="69"/>
      <c r="J8" s="68" t="s">
        <v>15</v>
      </c>
      <c r="K8" s="70" t="s">
        <v>120</v>
      </c>
      <c r="L8" s="69"/>
    </row>
    <row r="9" spans="1:12" ht="20.25" customHeight="1">
      <c r="A9" s="75"/>
      <c r="B9" s="75"/>
      <c r="C9" s="75"/>
      <c r="D9" s="68"/>
      <c r="E9" s="57" t="s">
        <v>121</v>
      </c>
      <c r="F9" s="57" t="s">
        <v>122</v>
      </c>
      <c r="G9" s="69"/>
      <c r="H9" s="41" t="s">
        <v>121</v>
      </c>
      <c r="I9" s="42" t="s">
        <v>122</v>
      </c>
      <c r="J9" s="68"/>
      <c r="K9" s="41" t="s">
        <v>121</v>
      </c>
      <c r="L9" s="42" t="s">
        <v>122</v>
      </c>
    </row>
    <row r="10" spans="1:12" ht="21" customHeight="1">
      <c r="A10" s="25" t="s">
        <v>3</v>
      </c>
      <c r="B10" s="16"/>
      <c r="C10" s="16"/>
      <c r="D10" s="39">
        <f>G10+J10</f>
        <v>407991.29212</v>
      </c>
      <c r="E10" s="39">
        <f>H10+K10</f>
        <v>395043.48150999995</v>
      </c>
      <c r="F10" s="43">
        <f>E10/D10*100</f>
        <v>96.8264492747576</v>
      </c>
      <c r="G10" s="46">
        <f>G11+G77</f>
        <v>202478.19999999998</v>
      </c>
      <c r="H10" s="46">
        <f>H11+H77</f>
        <v>196999.79180999997</v>
      </c>
      <c r="I10" s="47">
        <f>H10/G10*100</f>
        <v>97.29432196157413</v>
      </c>
      <c r="J10" s="46">
        <f>J11+J77</f>
        <v>205513.09212</v>
      </c>
      <c r="K10" s="46">
        <f>K11+K77</f>
        <v>198043.6897</v>
      </c>
      <c r="L10" s="47">
        <f>K10/J10*100</f>
        <v>96.36548584669312</v>
      </c>
    </row>
    <row r="11" spans="1:12" ht="21" customHeight="1" hidden="1">
      <c r="A11" s="25"/>
      <c r="B11" s="16"/>
      <c r="C11" s="16"/>
      <c r="D11" s="39">
        <f aca="true" t="shared" si="0" ref="D11:E81">G11+J11</f>
        <v>300851.68993</v>
      </c>
      <c r="E11" s="39">
        <f t="shared" si="0"/>
        <v>292475.43623</v>
      </c>
      <c r="F11" s="43">
        <f>E11/D11*100</f>
        <v>97.21581962795392</v>
      </c>
      <c r="G11" s="46">
        <f>G12+G17+G20+G24+G31+G37+G40+G42+G58+G62+G64+G66+G71+G74</f>
        <v>126515.69999999998</v>
      </c>
      <c r="H11" s="46">
        <f>H12+H17+H20+H24+H31+H37+H40+H42+H58+H62+H64+H66+H71+H74</f>
        <v>125048.76345999999</v>
      </c>
      <c r="I11" s="47">
        <f aca="true" t="shared" si="1" ref="I11:I79">H11/G11*100</f>
        <v>98.84051027659018</v>
      </c>
      <c r="J11" s="46">
        <f>J12+J17+J20+J24+J31+J37+J40+J42+J58+J62+J64+J66+J71+J74</f>
        <v>174335.98992999998</v>
      </c>
      <c r="K11" s="46">
        <f>K12+K17+K20+K24+K31+K37+K40+K42+K58+K62+K64+K66+K71+K74</f>
        <v>167426.67276999998</v>
      </c>
      <c r="L11" s="47">
        <f>K11/J11*100</f>
        <v>96.03678095224384</v>
      </c>
    </row>
    <row r="12" spans="1:12" s="6" customFormat="1" ht="28.5">
      <c r="A12" s="26" t="s">
        <v>94</v>
      </c>
      <c r="B12" s="16">
        <v>5100000000</v>
      </c>
      <c r="C12" s="16"/>
      <c r="D12" s="39">
        <f t="shared" si="0"/>
        <v>10</v>
      </c>
      <c r="E12" s="39">
        <f t="shared" si="0"/>
        <v>10</v>
      </c>
      <c r="F12" s="43">
        <f>E12/D12*100</f>
        <v>100</v>
      </c>
      <c r="G12" s="39">
        <f>G13</f>
        <v>10</v>
      </c>
      <c r="H12" s="39">
        <f>H13</f>
        <v>10</v>
      </c>
      <c r="I12" s="47">
        <f t="shared" si="1"/>
        <v>100</v>
      </c>
      <c r="J12" s="39">
        <f>J13</f>
        <v>0</v>
      </c>
      <c r="K12" s="39">
        <f>K13</f>
        <v>0</v>
      </c>
      <c r="L12" s="47"/>
    </row>
    <row r="13" spans="1:12" s="6" customFormat="1" ht="45">
      <c r="A13" s="11" t="s">
        <v>95</v>
      </c>
      <c r="B13" s="8">
        <v>5110000000</v>
      </c>
      <c r="C13" s="8"/>
      <c r="D13" s="39">
        <f t="shared" si="0"/>
        <v>10</v>
      </c>
      <c r="E13" s="39">
        <f t="shared" si="0"/>
        <v>10</v>
      </c>
      <c r="F13" s="43">
        <f aca="true" t="shared" si="2" ref="F13:F81">E13/D13*100</f>
        <v>100</v>
      </c>
      <c r="G13" s="39">
        <f>G14</f>
        <v>10</v>
      </c>
      <c r="H13" s="39">
        <f>H14</f>
        <v>10</v>
      </c>
      <c r="I13" s="47">
        <f t="shared" si="1"/>
        <v>100</v>
      </c>
      <c r="J13" s="39">
        <f>J14</f>
        <v>0</v>
      </c>
      <c r="K13" s="39">
        <f>K14</f>
        <v>0</v>
      </c>
      <c r="L13" s="47"/>
    </row>
    <row r="14" spans="1:12" s="6" customFormat="1" ht="30">
      <c r="A14" s="11" t="s">
        <v>60</v>
      </c>
      <c r="B14" s="8">
        <v>5110191020</v>
      </c>
      <c r="C14" s="8">
        <v>610</v>
      </c>
      <c r="D14" s="39">
        <f t="shared" si="0"/>
        <v>10</v>
      </c>
      <c r="E14" s="39">
        <f t="shared" si="0"/>
        <v>10</v>
      </c>
      <c r="F14" s="43">
        <f t="shared" si="2"/>
        <v>100</v>
      </c>
      <c r="G14" s="9">
        <v>10</v>
      </c>
      <c r="H14" s="9">
        <v>10</v>
      </c>
      <c r="I14" s="47">
        <f t="shared" si="1"/>
        <v>100</v>
      </c>
      <c r="J14" s="9"/>
      <c r="K14" s="9"/>
      <c r="L14" s="47"/>
    </row>
    <row r="15" spans="1:12" s="6" customFormat="1" ht="30" hidden="1">
      <c r="A15" s="11" t="s">
        <v>106</v>
      </c>
      <c r="B15" s="8">
        <v>5120000000</v>
      </c>
      <c r="C15" s="8"/>
      <c r="D15" s="39">
        <f t="shared" si="0"/>
        <v>0</v>
      </c>
      <c r="E15" s="39">
        <f t="shared" si="0"/>
        <v>0</v>
      </c>
      <c r="F15" s="43" t="e">
        <f t="shared" si="2"/>
        <v>#DIV/0!</v>
      </c>
      <c r="G15" s="39">
        <f>G16</f>
        <v>0</v>
      </c>
      <c r="H15" s="39">
        <f>H16</f>
        <v>0</v>
      </c>
      <c r="I15" s="47" t="e">
        <f t="shared" si="1"/>
        <v>#DIV/0!</v>
      </c>
      <c r="J15" s="39">
        <f>J16</f>
        <v>0</v>
      </c>
      <c r="K15" s="39">
        <f>K16</f>
        <v>0</v>
      </c>
      <c r="L15" s="47" t="e">
        <f>K15/J15*100</f>
        <v>#DIV/0!</v>
      </c>
    </row>
    <row r="16" spans="1:12" s="6" customFormat="1" ht="30" hidden="1">
      <c r="A16" s="11" t="s">
        <v>61</v>
      </c>
      <c r="B16" s="8" t="s">
        <v>98</v>
      </c>
      <c r="C16" s="8">
        <v>320</v>
      </c>
      <c r="D16" s="39">
        <f t="shared" si="0"/>
        <v>0</v>
      </c>
      <c r="E16" s="39">
        <f t="shared" si="0"/>
        <v>0</v>
      </c>
      <c r="F16" s="43" t="e">
        <f t="shared" si="2"/>
        <v>#DIV/0!</v>
      </c>
      <c r="G16" s="9"/>
      <c r="H16" s="9"/>
      <c r="I16" s="47" t="e">
        <f t="shared" si="1"/>
        <v>#DIV/0!</v>
      </c>
      <c r="J16" s="9"/>
      <c r="K16" s="9"/>
      <c r="L16" s="47" t="e">
        <f>K16/J16*100</f>
        <v>#DIV/0!</v>
      </c>
    </row>
    <row r="17" spans="1:12" s="6" customFormat="1" ht="57">
      <c r="A17" s="27" t="s">
        <v>123</v>
      </c>
      <c r="B17" s="16">
        <v>5200000000</v>
      </c>
      <c r="C17" s="16"/>
      <c r="D17" s="39">
        <f t="shared" si="0"/>
        <v>5559.18332</v>
      </c>
      <c r="E17" s="39">
        <f t="shared" si="0"/>
        <v>5558.74527</v>
      </c>
      <c r="F17" s="43">
        <f t="shared" si="2"/>
        <v>99.9921202454608</v>
      </c>
      <c r="G17" s="39">
        <f>G18+G19</f>
        <v>58.7</v>
      </c>
      <c r="H17" s="39">
        <f>H18+H19</f>
        <v>58.26195</v>
      </c>
      <c r="I17" s="47">
        <f t="shared" si="1"/>
        <v>99.2537478705281</v>
      </c>
      <c r="J17" s="39">
        <f>J18+J19</f>
        <v>5500.48332</v>
      </c>
      <c r="K17" s="39">
        <f>K18+K19</f>
        <v>5500.48332</v>
      </c>
      <c r="L17" s="47">
        <f>K17/J17*100</f>
        <v>100</v>
      </c>
    </row>
    <row r="18" spans="1:12" s="6" customFormat="1" ht="14.25" customHeight="1">
      <c r="A18" s="12" t="s">
        <v>62</v>
      </c>
      <c r="B18" s="8" t="s">
        <v>99</v>
      </c>
      <c r="C18" s="8">
        <v>240</v>
      </c>
      <c r="D18" s="39">
        <f t="shared" si="0"/>
        <v>5559.18332</v>
      </c>
      <c r="E18" s="39">
        <f t="shared" si="0"/>
        <v>5558.74527</v>
      </c>
      <c r="F18" s="43">
        <f t="shared" si="2"/>
        <v>99.9921202454608</v>
      </c>
      <c r="G18" s="9">
        <v>58.7</v>
      </c>
      <c r="H18" s="9">
        <v>58.26195</v>
      </c>
      <c r="I18" s="47">
        <f t="shared" si="1"/>
        <v>99.2537478705281</v>
      </c>
      <c r="J18" s="9">
        <v>5500.48332</v>
      </c>
      <c r="K18" s="9">
        <v>5500.48332</v>
      </c>
      <c r="L18" s="47">
        <f>K18/J18*100</f>
        <v>100</v>
      </c>
    </row>
    <row r="19" spans="1:12" s="6" customFormat="1" ht="14.25" customHeight="1" hidden="1">
      <c r="A19" s="12" t="s">
        <v>63</v>
      </c>
      <c r="B19" s="8">
        <v>5200291110</v>
      </c>
      <c r="C19" s="8">
        <v>240</v>
      </c>
      <c r="D19" s="39">
        <f t="shared" si="0"/>
        <v>0</v>
      </c>
      <c r="E19" s="39">
        <f t="shared" si="0"/>
        <v>0</v>
      </c>
      <c r="F19" s="43" t="e">
        <f t="shared" si="2"/>
        <v>#DIV/0!</v>
      </c>
      <c r="G19" s="9"/>
      <c r="H19" s="9"/>
      <c r="I19" s="47" t="e">
        <f t="shared" si="1"/>
        <v>#DIV/0!</v>
      </c>
      <c r="J19" s="9"/>
      <c r="K19" s="9"/>
      <c r="L19" s="47"/>
    </row>
    <row r="20" spans="1:12" s="6" customFormat="1" ht="42.75">
      <c r="A20" s="27" t="s">
        <v>124</v>
      </c>
      <c r="B20" s="16">
        <v>5300000000</v>
      </c>
      <c r="C20" s="16"/>
      <c r="D20" s="39">
        <f t="shared" si="0"/>
        <v>2</v>
      </c>
      <c r="E20" s="39">
        <f t="shared" si="0"/>
        <v>2</v>
      </c>
      <c r="F20" s="43">
        <f t="shared" si="2"/>
        <v>100</v>
      </c>
      <c r="G20" s="39">
        <f>G21+G22+G23</f>
        <v>2</v>
      </c>
      <c r="H20" s="39">
        <f>H21+H22+H23</f>
        <v>2</v>
      </c>
      <c r="I20" s="47">
        <f t="shared" si="1"/>
        <v>100</v>
      </c>
      <c r="J20" s="39">
        <f>J21+J22+J23</f>
        <v>0</v>
      </c>
      <c r="K20" s="39">
        <f>K21+K22+K23</f>
        <v>0</v>
      </c>
      <c r="L20" s="47"/>
    </row>
    <row r="21" spans="1:12" s="6" customFormat="1" ht="60">
      <c r="A21" s="11" t="s">
        <v>64</v>
      </c>
      <c r="B21" s="8">
        <v>5300191080</v>
      </c>
      <c r="C21" s="8">
        <v>610</v>
      </c>
      <c r="D21" s="39">
        <f t="shared" si="0"/>
        <v>1</v>
      </c>
      <c r="E21" s="39">
        <f t="shared" si="0"/>
        <v>1</v>
      </c>
      <c r="F21" s="43">
        <f t="shared" si="2"/>
        <v>100</v>
      </c>
      <c r="G21" s="9">
        <v>1</v>
      </c>
      <c r="H21" s="9">
        <v>1</v>
      </c>
      <c r="I21" s="47">
        <f t="shared" si="1"/>
        <v>100</v>
      </c>
      <c r="J21" s="9"/>
      <c r="K21" s="9"/>
      <c r="L21" s="47"/>
    </row>
    <row r="22" spans="1:12" s="6" customFormat="1" ht="75" hidden="1">
      <c r="A22" s="12" t="s">
        <v>65</v>
      </c>
      <c r="B22" s="8">
        <v>5300291080</v>
      </c>
      <c r="C22" s="8">
        <v>610</v>
      </c>
      <c r="D22" s="39">
        <f t="shared" si="0"/>
        <v>0</v>
      </c>
      <c r="E22" s="39">
        <f t="shared" si="0"/>
        <v>0</v>
      </c>
      <c r="F22" s="43" t="e">
        <f t="shared" si="2"/>
        <v>#DIV/0!</v>
      </c>
      <c r="G22" s="9"/>
      <c r="H22" s="9"/>
      <c r="I22" s="47" t="e">
        <f t="shared" si="1"/>
        <v>#DIV/0!</v>
      </c>
      <c r="J22" s="9"/>
      <c r="K22" s="9"/>
      <c r="L22" s="47"/>
    </row>
    <row r="23" spans="1:12" s="6" customFormat="1" ht="30">
      <c r="A23" s="12" t="s">
        <v>125</v>
      </c>
      <c r="B23" s="8">
        <v>5300391080</v>
      </c>
      <c r="C23" s="8"/>
      <c r="D23" s="39">
        <f t="shared" si="0"/>
        <v>1</v>
      </c>
      <c r="E23" s="39">
        <f t="shared" si="0"/>
        <v>1</v>
      </c>
      <c r="F23" s="43">
        <f t="shared" si="2"/>
        <v>100</v>
      </c>
      <c r="G23" s="33">
        <v>1</v>
      </c>
      <c r="H23" s="33">
        <v>1</v>
      </c>
      <c r="I23" s="47">
        <f t="shared" si="1"/>
        <v>100</v>
      </c>
      <c r="J23" s="33"/>
      <c r="K23" s="33"/>
      <c r="L23" s="47"/>
    </row>
    <row r="24" spans="1:12" s="6" customFormat="1" ht="59.25" customHeight="1">
      <c r="A24" s="27" t="s">
        <v>88</v>
      </c>
      <c r="B24" s="16">
        <v>5400000000</v>
      </c>
      <c r="C24" s="16"/>
      <c r="D24" s="39">
        <f t="shared" si="0"/>
        <v>13751.4349</v>
      </c>
      <c r="E24" s="39">
        <f t="shared" si="0"/>
        <v>13751.4349</v>
      </c>
      <c r="F24" s="43">
        <f t="shared" si="2"/>
        <v>100</v>
      </c>
      <c r="G24" s="39">
        <f>G25+G29</f>
        <v>0</v>
      </c>
      <c r="H24" s="39">
        <f>H25+H29</f>
        <v>0</v>
      </c>
      <c r="I24" s="47" t="e">
        <f t="shared" si="1"/>
        <v>#DIV/0!</v>
      </c>
      <c r="J24" s="39">
        <f>J25+J29</f>
        <v>13751.4349</v>
      </c>
      <c r="K24" s="39">
        <f>K25+K29</f>
        <v>13751.4349</v>
      </c>
      <c r="L24" s="47">
        <f>K24/J24*100</f>
        <v>100</v>
      </c>
    </row>
    <row r="25" spans="1:12" s="6" customFormat="1" ht="30">
      <c r="A25" s="12" t="s">
        <v>89</v>
      </c>
      <c r="B25" s="8">
        <v>5410000000</v>
      </c>
      <c r="C25" s="8"/>
      <c r="D25" s="39">
        <f t="shared" si="0"/>
        <v>13751.4349</v>
      </c>
      <c r="E25" s="39">
        <f t="shared" si="0"/>
        <v>13751.4349</v>
      </c>
      <c r="F25" s="43">
        <f t="shared" si="2"/>
        <v>100</v>
      </c>
      <c r="G25" s="33">
        <f>G26+G27+G28</f>
        <v>0</v>
      </c>
      <c r="H25" s="33">
        <f>H26+H27+H28</f>
        <v>0</v>
      </c>
      <c r="I25" s="47" t="e">
        <f t="shared" si="1"/>
        <v>#DIV/0!</v>
      </c>
      <c r="J25" s="33">
        <f>J26+J27+J28</f>
        <v>13751.4349</v>
      </c>
      <c r="K25" s="33">
        <f>K26+K27+K28</f>
        <v>13751.4349</v>
      </c>
      <c r="L25" s="47">
        <f>K25/J25*100</f>
        <v>100</v>
      </c>
    </row>
    <row r="26" spans="1:12" s="6" customFormat="1" ht="30" hidden="1">
      <c r="A26" s="11" t="s">
        <v>91</v>
      </c>
      <c r="B26" s="8" t="s">
        <v>100</v>
      </c>
      <c r="C26" s="21">
        <v>610</v>
      </c>
      <c r="D26" s="39">
        <f t="shared" si="0"/>
        <v>0</v>
      </c>
      <c r="E26" s="39">
        <f t="shared" si="0"/>
        <v>0</v>
      </c>
      <c r="F26" s="43" t="e">
        <f t="shared" si="2"/>
        <v>#DIV/0!</v>
      </c>
      <c r="G26" s="34"/>
      <c r="H26" s="34"/>
      <c r="I26" s="47" t="e">
        <f t="shared" si="1"/>
        <v>#DIV/0!</v>
      </c>
      <c r="J26" s="34"/>
      <c r="K26" s="34"/>
      <c r="L26" s="47"/>
    </row>
    <row r="27" spans="1:12" s="6" customFormat="1" ht="30" hidden="1">
      <c r="A27" s="11" t="s">
        <v>92</v>
      </c>
      <c r="B27" s="8" t="s">
        <v>101</v>
      </c>
      <c r="C27" s="21">
        <v>610</v>
      </c>
      <c r="D27" s="39">
        <f t="shared" si="0"/>
        <v>0</v>
      </c>
      <c r="E27" s="39">
        <f t="shared" si="0"/>
        <v>0</v>
      </c>
      <c r="F27" s="43" t="e">
        <f t="shared" si="2"/>
        <v>#DIV/0!</v>
      </c>
      <c r="G27" s="9"/>
      <c r="H27" s="9"/>
      <c r="I27" s="47" t="e">
        <f t="shared" si="1"/>
        <v>#DIV/0!</v>
      </c>
      <c r="J27" s="9"/>
      <c r="K27" s="9"/>
      <c r="L27" s="47"/>
    </row>
    <row r="28" spans="1:12" s="6" customFormat="1" ht="30">
      <c r="A28" s="11" t="s">
        <v>126</v>
      </c>
      <c r="B28" s="48" t="s">
        <v>127</v>
      </c>
      <c r="C28" s="21">
        <v>610</v>
      </c>
      <c r="D28" s="39">
        <f t="shared" si="0"/>
        <v>13751.4349</v>
      </c>
      <c r="E28" s="39">
        <f t="shared" si="0"/>
        <v>13751.4349</v>
      </c>
      <c r="F28" s="43">
        <f t="shared" si="2"/>
        <v>100</v>
      </c>
      <c r="G28" s="9"/>
      <c r="H28" s="9"/>
      <c r="I28" s="47" t="e">
        <f t="shared" si="1"/>
        <v>#DIV/0!</v>
      </c>
      <c r="J28" s="9">
        <v>13751.4349</v>
      </c>
      <c r="K28" s="9">
        <v>13751.4349</v>
      </c>
      <c r="L28" s="47">
        <f>K28/J28*100</f>
        <v>100</v>
      </c>
    </row>
    <row r="29" spans="1:12" s="6" customFormat="1" ht="45" hidden="1">
      <c r="A29" s="12" t="s">
        <v>90</v>
      </c>
      <c r="B29" s="8">
        <v>5420000000</v>
      </c>
      <c r="C29" s="8"/>
      <c r="D29" s="39">
        <f t="shared" si="0"/>
        <v>0</v>
      </c>
      <c r="E29" s="39">
        <f t="shared" si="0"/>
        <v>0</v>
      </c>
      <c r="F29" s="43" t="e">
        <f t="shared" si="2"/>
        <v>#DIV/0!</v>
      </c>
      <c r="G29" s="33">
        <f>G30</f>
        <v>0</v>
      </c>
      <c r="H29" s="33">
        <f>H30</f>
        <v>0</v>
      </c>
      <c r="I29" s="47" t="e">
        <f t="shared" si="1"/>
        <v>#DIV/0!</v>
      </c>
      <c r="J29" s="33">
        <f>J30</f>
        <v>0</v>
      </c>
      <c r="K29" s="33">
        <f>K30</f>
        <v>0</v>
      </c>
      <c r="L29" s="47"/>
    </row>
    <row r="30" spans="1:12" s="6" customFormat="1" ht="45" hidden="1">
      <c r="A30" s="11" t="s">
        <v>93</v>
      </c>
      <c r="B30" s="8" t="s">
        <v>102</v>
      </c>
      <c r="C30" s="21">
        <v>610</v>
      </c>
      <c r="D30" s="39">
        <f t="shared" si="0"/>
        <v>0</v>
      </c>
      <c r="E30" s="39">
        <f t="shared" si="0"/>
        <v>0</v>
      </c>
      <c r="F30" s="43" t="e">
        <f t="shared" si="2"/>
        <v>#DIV/0!</v>
      </c>
      <c r="G30" s="9"/>
      <c r="H30" s="9"/>
      <c r="I30" s="47" t="e">
        <f t="shared" si="1"/>
        <v>#DIV/0!</v>
      </c>
      <c r="J30" s="9"/>
      <c r="K30" s="9"/>
      <c r="L30" s="47"/>
    </row>
    <row r="31" spans="1:12" s="6" customFormat="1" ht="42.75">
      <c r="A31" s="27" t="s">
        <v>22</v>
      </c>
      <c r="B31" s="16">
        <v>5500000000</v>
      </c>
      <c r="C31" s="16"/>
      <c r="D31" s="39">
        <f t="shared" si="0"/>
        <v>28.6</v>
      </c>
      <c r="E31" s="39">
        <f t="shared" si="0"/>
        <v>28.54036</v>
      </c>
      <c r="F31" s="43">
        <f t="shared" si="2"/>
        <v>99.79146853146852</v>
      </c>
      <c r="G31" s="39">
        <f>G32+G33+G34+G35+G36</f>
        <v>28.6</v>
      </c>
      <c r="H31" s="39">
        <f>H32+H33+H34+H35+H36</f>
        <v>28.54036</v>
      </c>
      <c r="I31" s="47">
        <f t="shared" si="1"/>
        <v>99.79146853146852</v>
      </c>
      <c r="J31" s="39">
        <f>J32+J33+J34+J35+J36</f>
        <v>0</v>
      </c>
      <c r="K31" s="39">
        <f>K32+K33+K34+K35+K36</f>
        <v>0</v>
      </c>
      <c r="L31" s="47"/>
    </row>
    <row r="32" spans="1:12" s="6" customFormat="1" ht="45" hidden="1">
      <c r="A32" s="11" t="s">
        <v>66</v>
      </c>
      <c r="B32" s="8">
        <v>550019104</v>
      </c>
      <c r="C32" s="8">
        <v>240</v>
      </c>
      <c r="D32" s="39">
        <f t="shared" si="0"/>
        <v>0</v>
      </c>
      <c r="E32" s="39">
        <f t="shared" si="0"/>
        <v>0</v>
      </c>
      <c r="F32" s="43" t="e">
        <f t="shared" si="2"/>
        <v>#DIV/0!</v>
      </c>
      <c r="G32" s="9"/>
      <c r="H32" s="9"/>
      <c r="I32" s="47" t="e">
        <f t="shared" si="1"/>
        <v>#DIV/0!</v>
      </c>
      <c r="J32" s="9"/>
      <c r="K32" s="9"/>
      <c r="L32" s="47"/>
    </row>
    <row r="33" spans="1:12" s="6" customFormat="1" ht="50.25" customHeight="1">
      <c r="A33" s="11" t="s">
        <v>67</v>
      </c>
      <c r="B33" s="8">
        <v>550029104</v>
      </c>
      <c r="C33" s="8">
        <v>240</v>
      </c>
      <c r="D33" s="39">
        <f t="shared" si="0"/>
        <v>2.5</v>
      </c>
      <c r="E33" s="39">
        <f t="shared" si="0"/>
        <v>2.5</v>
      </c>
      <c r="F33" s="43">
        <f t="shared" si="2"/>
        <v>100</v>
      </c>
      <c r="G33" s="9">
        <v>2.5</v>
      </c>
      <c r="H33" s="9">
        <v>2.5</v>
      </c>
      <c r="I33" s="47">
        <f t="shared" si="1"/>
        <v>100</v>
      </c>
      <c r="J33" s="9"/>
      <c r="K33" s="9"/>
      <c r="L33" s="47"/>
    </row>
    <row r="34" spans="1:12" s="6" customFormat="1" ht="45">
      <c r="A34" s="11" t="s">
        <v>68</v>
      </c>
      <c r="B34" s="8">
        <v>550039104</v>
      </c>
      <c r="C34" s="8">
        <v>240</v>
      </c>
      <c r="D34" s="39">
        <f t="shared" si="0"/>
        <v>26.1</v>
      </c>
      <c r="E34" s="39">
        <f t="shared" si="0"/>
        <v>26.04036</v>
      </c>
      <c r="F34" s="43">
        <f t="shared" si="2"/>
        <v>99.77149425287357</v>
      </c>
      <c r="G34" s="9">
        <v>26.1</v>
      </c>
      <c r="H34" s="9">
        <v>26.04036</v>
      </c>
      <c r="I34" s="47">
        <f t="shared" si="1"/>
        <v>99.77149425287357</v>
      </c>
      <c r="J34" s="9"/>
      <c r="K34" s="9"/>
      <c r="L34" s="47"/>
    </row>
    <row r="35" spans="1:12" s="6" customFormat="1" ht="30" hidden="1">
      <c r="A35" s="11" t="s">
        <v>69</v>
      </c>
      <c r="B35" s="8">
        <v>550049104</v>
      </c>
      <c r="C35" s="8">
        <v>240</v>
      </c>
      <c r="D35" s="39">
        <f t="shared" si="0"/>
        <v>0</v>
      </c>
      <c r="E35" s="39">
        <f t="shared" si="0"/>
        <v>0</v>
      </c>
      <c r="F35" s="43" t="e">
        <f t="shared" si="2"/>
        <v>#DIV/0!</v>
      </c>
      <c r="G35" s="9"/>
      <c r="H35" s="9"/>
      <c r="I35" s="47" t="e">
        <f t="shared" si="1"/>
        <v>#DIV/0!</v>
      </c>
      <c r="J35" s="9"/>
      <c r="K35" s="9"/>
      <c r="L35" s="47"/>
    </row>
    <row r="36" spans="1:12" s="6" customFormat="1" ht="28.5" customHeight="1" hidden="1">
      <c r="A36" s="11" t="s">
        <v>70</v>
      </c>
      <c r="B36" s="8">
        <v>550059104</v>
      </c>
      <c r="C36" s="8">
        <v>240</v>
      </c>
      <c r="D36" s="39">
        <f t="shared" si="0"/>
        <v>0</v>
      </c>
      <c r="E36" s="39">
        <f t="shared" si="0"/>
        <v>0</v>
      </c>
      <c r="F36" s="43" t="e">
        <f t="shared" si="2"/>
        <v>#DIV/0!</v>
      </c>
      <c r="G36" s="9"/>
      <c r="H36" s="9"/>
      <c r="I36" s="47" t="e">
        <f t="shared" si="1"/>
        <v>#DIV/0!</v>
      </c>
      <c r="J36" s="9"/>
      <c r="K36" s="9"/>
      <c r="L36" s="47"/>
    </row>
    <row r="37" spans="1:12" s="6" customFormat="1" ht="42.75">
      <c r="A37" s="20" t="s">
        <v>71</v>
      </c>
      <c r="B37" s="16">
        <v>5600000000</v>
      </c>
      <c r="C37" s="16"/>
      <c r="D37" s="39">
        <f t="shared" si="0"/>
        <v>2</v>
      </c>
      <c r="E37" s="39">
        <f t="shared" si="0"/>
        <v>2</v>
      </c>
      <c r="F37" s="43">
        <f t="shared" si="2"/>
        <v>100</v>
      </c>
      <c r="G37" s="39">
        <f>G38+G39</f>
        <v>2</v>
      </c>
      <c r="H37" s="39">
        <f>H38+H39</f>
        <v>2</v>
      </c>
      <c r="I37" s="47">
        <f t="shared" si="1"/>
        <v>100</v>
      </c>
      <c r="J37" s="39">
        <f>J38+J39</f>
        <v>0</v>
      </c>
      <c r="K37" s="39">
        <f>K38+K39</f>
        <v>0</v>
      </c>
      <c r="L37" s="47"/>
    </row>
    <row r="38" spans="1:12" ht="30">
      <c r="A38" s="17" t="s">
        <v>72</v>
      </c>
      <c r="B38" s="8">
        <v>5600191050</v>
      </c>
      <c r="C38" s="8">
        <v>240</v>
      </c>
      <c r="D38" s="39">
        <f t="shared" si="0"/>
        <v>1</v>
      </c>
      <c r="E38" s="39">
        <f t="shared" si="0"/>
        <v>1</v>
      </c>
      <c r="F38" s="43">
        <f t="shared" si="2"/>
        <v>100</v>
      </c>
      <c r="G38" s="9">
        <v>1</v>
      </c>
      <c r="H38" s="9">
        <v>1</v>
      </c>
      <c r="I38" s="47">
        <f t="shared" si="1"/>
        <v>100</v>
      </c>
      <c r="J38" s="9"/>
      <c r="K38" s="9"/>
      <c r="L38" s="47"/>
    </row>
    <row r="39" spans="1:12" ht="105">
      <c r="A39" s="17" t="s">
        <v>73</v>
      </c>
      <c r="B39" s="8">
        <v>5600291050</v>
      </c>
      <c r="C39" s="8">
        <v>240</v>
      </c>
      <c r="D39" s="39">
        <f t="shared" si="0"/>
        <v>1</v>
      </c>
      <c r="E39" s="39">
        <f t="shared" si="0"/>
        <v>1</v>
      </c>
      <c r="F39" s="43">
        <f t="shared" si="2"/>
        <v>100</v>
      </c>
      <c r="G39" s="9">
        <v>1</v>
      </c>
      <c r="H39" s="9">
        <v>1</v>
      </c>
      <c r="I39" s="47">
        <f t="shared" si="1"/>
        <v>100</v>
      </c>
      <c r="J39" s="9"/>
      <c r="K39" s="9"/>
      <c r="L39" s="47"/>
    </row>
    <row r="40" spans="1:12" s="6" customFormat="1" ht="47.25" customHeight="1" hidden="1">
      <c r="A40" s="20" t="s">
        <v>74</v>
      </c>
      <c r="B40" s="16">
        <v>5700000000</v>
      </c>
      <c r="C40" s="16"/>
      <c r="D40" s="39">
        <f t="shared" si="0"/>
        <v>0</v>
      </c>
      <c r="E40" s="39">
        <f t="shared" si="0"/>
        <v>0</v>
      </c>
      <c r="F40" s="43" t="e">
        <f t="shared" si="2"/>
        <v>#DIV/0!</v>
      </c>
      <c r="G40" s="39">
        <f>G41</f>
        <v>0</v>
      </c>
      <c r="H40" s="39">
        <f>H41</f>
        <v>0</v>
      </c>
      <c r="I40" s="47" t="e">
        <f t="shared" si="1"/>
        <v>#DIV/0!</v>
      </c>
      <c r="J40" s="39">
        <f>J41</f>
        <v>0</v>
      </c>
      <c r="K40" s="39">
        <f>K41</f>
        <v>0</v>
      </c>
      <c r="L40" s="47"/>
    </row>
    <row r="41" spans="1:12" s="6" customFormat="1" ht="45" hidden="1">
      <c r="A41" s="17" t="s">
        <v>75</v>
      </c>
      <c r="B41" s="8">
        <v>5700191030</v>
      </c>
      <c r="C41" s="8">
        <v>810</v>
      </c>
      <c r="D41" s="39">
        <f t="shared" si="0"/>
        <v>0</v>
      </c>
      <c r="E41" s="39">
        <f t="shared" si="0"/>
        <v>0</v>
      </c>
      <c r="F41" s="43" t="e">
        <f t="shared" si="2"/>
        <v>#DIV/0!</v>
      </c>
      <c r="G41" s="9"/>
      <c r="H41" s="9"/>
      <c r="I41" s="47" t="e">
        <f t="shared" si="1"/>
        <v>#DIV/0!</v>
      </c>
      <c r="J41" s="9"/>
      <c r="K41" s="9"/>
      <c r="L41" s="47"/>
    </row>
    <row r="42" spans="1:12" s="6" customFormat="1" ht="29.25" customHeight="1">
      <c r="A42" s="27" t="s">
        <v>128</v>
      </c>
      <c r="B42" s="16">
        <v>5800000000</v>
      </c>
      <c r="C42" s="16"/>
      <c r="D42" s="39">
        <f t="shared" si="0"/>
        <v>280924.31168</v>
      </c>
      <c r="E42" s="39">
        <f t="shared" si="0"/>
        <v>272548.67611</v>
      </c>
      <c r="F42" s="43">
        <f t="shared" si="2"/>
        <v>97.01854370669753</v>
      </c>
      <c r="G42" s="39">
        <f>G43+G44+G45+G46+G48+G49+G50+G52+G53+G47+G51+G57+G54</f>
        <v>126097.19999999997</v>
      </c>
      <c r="H42" s="39">
        <f>H43+H44+H45+H46+H48+H49+H50+H52+H53+H47+H51+H57+H54</f>
        <v>124630.88158999999</v>
      </c>
      <c r="I42" s="47">
        <f t="shared" si="1"/>
        <v>98.83715228411101</v>
      </c>
      <c r="J42" s="39">
        <f>J43+J44+J45+J46+J48+J49+J50+J52+J53+J47+J51+J57</f>
        <v>154827.11168</v>
      </c>
      <c r="K42" s="39">
        <f>K43+K44+K45+K46+K48+K49+K50+K52+K53+K47+K51+K57</f>
        <v>147917.79452</v>
      </c>
      <c r="L42" s="47">
        <f>K42/J42*100</f>
        <v>95.53739840197993</v>
      </c>
    </row>
    <row r="43" spans="1:12" ht="30.75" customHeight="1">
      <c r="A43" s="11" t="s">
        <v>76</v>
      </c>
      <c r="B43" s="8">
        <v>5800190710</v>
      </c>
      <c r="C43" s="8">
        <v>610</v>
      </c>
      <c r="D43" s="39">
        <f t="shared" si="0"/>
        <v>32538</v>
      </c>
      <c r="E43" s="39">
        <f t="shared" si="0"/>
        <v>32537.1976</v>
      </c>
      <c r="F43" s="43">
        <f t="shared" si="2"/>
        <v>99.99753396029259</v>
      </c>
      <c r="G43" s="9">
        <v>32538</v>
      </c>
      <c r="H43" s="9">
        <v>32537.1976</v>
      </c>
      <c r="I43" s="47">
        <f t="shared" si="1"/>
        <v>99.99753396029259</v>
      </c>
      <c r="J43" s="9"/>
      <c r="K43" s="9"/>
      <c r="L43" s="47"/>
    </row>
    <row r="44" spans="1:12" ht="124.5" customHeight="1">
      <c r="A44" s="17" t="s">
        <v>96</v>
      </c>
      <c r="B44" s="8">
        <v>5800171570</v>
      </c>
      <c r="C44" s="8">
        <v>610</v>
      </c>
      <c r="D44" s="39">
        <f t="shared" si="0"/>
        <v>134312.6</v>
      </c>
      <c r="E44" s="39">
        <f t="shared" si="0"/>
        <v>129346.879</v>
      </c>
      <c r="F44" s="43">
        <f t="shared" si="2"/>
        <v>96.30286287362466</v>
      </c>
      <c r="G44" s="9"/>
      <c r="H44" s="9"/>
      <c r="I44" s="47"/>
      <c r="J44" s="9">
        <v>134312.6</v>
      </c>
      <c r="K44" s="9">
        <v>129346.879</v>
      </c>
      <c r="L44" s="47">
        <f>K44/J44*100</f>
        <v>96.30286287362466</v>
      </c>
    </row>
    <row r="45" spans="1:12" ht="30.75" customHeight="1">
      <c r="A45" s="11" t="s">
        <v>76</v>
      </c>
      <c r="B45" s="8">
        <v>5800190720</v>
      </c>
      <c r="C45" s="8">
        <v>610</v>
      </c>
      <c r="D45" s="39">
        <f t="shared" si="0"/>
        <v>73256.4</v>
      </c>
      <c r="E45" s="39">
        <f t="shared" si="0"/>
        <v>73256.32328</v>
      </c>
      <c r="F45" s="43">
        <f t="shared" si="2"/>
        <v>99.99989527194893</v>
      </c>
      <c r="G45" s="9">
        <v>73256.4</v>
      </c>
      <c r="H45" s="9">
        <v>73256.32328</v>
      </c>
      <c r="I45" s="47">
        <f t="shared" si="1"/>
        <v>99.99989527194893</v>
      </c>
      <c r="J45" s="9"/>
      <c r="K45" s="9"/>
      <c r="L45" s="47"/>
    </row>
    <row r="46" spans="1:12" ht="30">
      <c r="A46" s="11" t="s">
        <v>129</v>
      </c>
      <c r="B46" s="8">
        <v>5800171500</v>
      </c>
      <c r="C46" s="8">
        <v>610</v>
      </c>
      <c r="D46" s="39">
        <f t="shared" si="0"/>
        <v>2318.6</v>
      </c>
      <c r="E46" s="39">
        <f t="shared" si="0"/>
        <v>2231.77124</v>
      </c>
      <c r="F46" s="43">
        <f t="shared" si="2"/>
        <v>96.25512119382387</v>
      </c>
      <c r="G46" s="9"/>
      <c r="H46" s="9"/>
      <c r="I46" s="47"/>
      <c r="J46" s="9">
        <v>2318.6</v>
      </c>
      <c r="K46" s="9">
        <v>2231.77124</v>
      </c>
      <c r="L46" s="47">
        <f>K46/J46*100</f>
        <v>96.25512119382387</v>
      </c>
    </row>
    <row r="47" spans="1:12" ht="30">
      <c r="A47" s="11" t="s">
        <v>129</v>
      </c>
      <c r="B47" s="8">
        <v>5800153030</v>
      </c>
      <c r="C47" s="8">
        <v>610</v>
      </c>
      <c r="D47" s="39">
        <f t="shared" si="0"/>
        <v>10310</v>
      </c>
      <c r="E47" s="39">
        <f t="shared" si="0"/>
        <v>8484.58055</v>
      </c>
      <c r="F47" s="43">
        <f t="shared" si="2"/>
        <v>82.29467070805045</v>
      </c>
      <c r="G47" s="9"/>
      <c r="H47" s="9"/>
      <c r="I47" s="47"/>
      <c r="J47" s="9">
        <v>10310</v>
      </c>
      <c r="K47" s="9">
        <v>8484.58055</v>
      </c>
      <c r="L47" s="47">
        <f>K47/J47*100</f>
        <v>82.29467070805045</v>
      </c>
    </row>
    <row r="48" spans="1:12" ht="30.75" customHeight="1">
      <c r="A48" s="11" t="s">
        <v>76</v>
      </c>
      <c r="B48" s="8">
        <v>5800190730</v>
      </c>
      <c r="C48" s="8">
        <v>610</v>
      </c>
      <c r="D48" s="39">
        <f t="shared" si="0"/>
        <v>12369.4</v>
      </c>
      <c r="E48" s="39">
        <f t="shared" si="0"/>
        <v>12339.00549</v>
      </c>
      <c r="F48" s="43">
        <f t="shared" si="2"/>
        <v>99.75427660193704</v>
      </c>
      <c r="G48" s="9">
        <v>12369.4</v>
      </c>
      <c r="H48" s="9">
        <v>12339.00549</v>
      </c>
      <c r="I48" s="47">
        <f t="shared" si="1"/>
        <v>99.75427660193704</v>
      </c>
      <c r="J48" s="9"/>
      <c r="K48" s="9"/>
      <c r="L48" s="47"/>
    </row>
    <row r="49" spans="1:12" ht="30">
      <c r="A49" s="11" t="s">
        <v>77</v>
      </c>
      <c r="B49" s="8">
        <v>5800290710</v>
      </c>
      <c r="C49" s="8">
        <v>610</v>
      </c>
      <c r="D49" s="39">
        <f t="shared" si="0"/>
        <v>2814.2</v>
      </c>
      <c r="E49" s="39">
        <f t="shared" si="0"/>
        <v>2814.18046</v>
      </c>
      <c r="F49" s="43">
        <f t="shared" si="2"/>
        <v>99.99930566413191</v>
      </c>
      <c r="G49" s="9">
        <v>2814.2</v>
      </c>
      <c r="H49" s="9">
        <v>2814.18046</v>
      </c>
      <c r="I49" s="47">
        <f t="shared" si="1"/>
        <v>99.99930566413191</v>
      </c>
      <c r="J49" s="9"/>
      <c r="K49" s="9"/>
      <c r="L49" s="47"/>
    </row>
    <row r="50" spans="1:12" ht="30">
      <c r="A50" s="11" t="s">
        <v>77</v>
      </c>
      <c r="B50" s="8" t="s">
        <v>103</v>
      </c>
      <c r="C50" s="8">
        <v>610</v>
      </c>
      <c r="D50" s="39">
        <f t="shared" si="0"/>
        <v>6748.4</v>
      </c>
      <c r="E50" s="39">
        <f t="shared" si="0"/>
        <v>5284.06289</v>
      </c>
      <c r="F50" s="43">
        <f t="shared" si="2"/>
        <v>78.30097341592082</v>
      </c>
      <c r="G50" s="9">
        <v>4403.4</v>
      </c>
      <c r="H50" s="9">
        <v>2970.41084</v>
      </c>
      <c r="I50" s="47">
        <f t="shared" si="1"/>
        <v>67.45721124585549</v>
      </c>
      <c r="J50" s="9">
        <v>2345</v>
      </c>
      <c r="K50" s="9">
        <v>2313.65205</v>
      </c>
      <c r="L50" s="47">
        <f>K50/J50*100</f>
        <v>98.66320042643923</v>
      </c>
    </row>
    <row r="51" spans="1:12" ht="48" customHeight="1">
      <c r="A51" s="3" t="s">
        <v>113</v>
      </c>
      <c r="B51" s="35" t="s">
        <v>118</v>
      </c>
      <c r="C51" s="8">
        <v>610</v>
      </c>
      <c r="D51" s="39">
        <f t="shared" si="0"/>
        <v>4738.911679999999</v>
      </c>
      <c r="E51" s="39">
        <f t="shared" si="0"/>
        <v>4738.9006899999995</v>
      </c>
      <c r="F51" s="43">
        <f t="shared" si="2"/>
        <v>99.99976809021265</v>
      </c>
      <c r="G51" s="9">
        <v>47.4</v>
      </c>
      <c r="H51" s="9">
        <v>47.38901</v>
      </c>
      <c r="I51" s="47">
        <f t="shared" si="1"/>
        <v>99.97681434599156</v>
      </c>
      <c r="J51" s="9">
        <v>4691.51168</v>
      </c>
      <c r="K51" s="9">
        <v>4691.51168</v>
      </c>
      <c r="L51" s="47">
        <f>K51/J51*100</f>
        <v>100</v>
      </c>
    </row>
    <row r="52" spans="1:12" ht="45">
      <c r="A52" s="11" t="s">
        <v>24</v>
      </c>
      <c r="B52" s="8">
        <v>5800390740</v>
      </c>
      <c r="C52" s="8">
        <v>610</v>
      </c>
      <c r="D52" s="39">
        <f t="shared" si="0"/>
        <v>567.9</v>
      </c>
      <c r="E52" s="39">
        <f t="shared" si="0"/>
        <v>567.84363</v>
      </c>
      <c r="F52" s="43">
        <f t="shared" si="2"/>
        <v>99.99007395668251</v>
      </c>
      <c r="G52" s="9">
        <v>567.9</v>
      </c>
      <c r="H52" s="9">
        <v>567.84363</v>
      </c>
      <c r="I52" s="47">
        <f t="shared" si="1"/>
        <v>99.99007395668251</v>
      </c>
      <c r="J52" s="9"/>
      <c r="K52" s="9"/>
      <c r="L52" s="47"/>
    </row>
    <row r="53" spans="1:12" ht="45">
      <c r="A53" s="11" t="s">
        <v>130</v>
      </c>
      <c r="B53" s="8" t="s">
        <v>104</v>
      </c>
      <c r="C53" s="8">
        <v>610</v>
      </c>
      <c r="D53" s="39">
        <f t="shared" si="0"/>
        <v>30</v>
      </c>
      <c r="E53" s="39">
        <f t="shared" si="0"/>
        <v>28.15372</v>
      </c>
      <c r="F53" s="43">
        <f t="shared" si="2"/>
        <v>93.84573333333334</v>
      </c>
      <c r="G53" s="9">
        <v>30</v>
      </c>
      <c r="H53" s="9">
        <v>28.15372</v>
      </c>
      <c r="I53" s="47">
        <f t="shared" si="1"/>
        <v>93.84573333333334</v>
      </c>
      <c r="J53" s="9"/>
      <c r="K53" s="9"/>
      <c r="L53" s="47"/>
    </row>
    <row r="54" spans="1:12" ht="45" hidden="1">
      <c r="A54" s="11" t="s">
        <v>131</v>
      </c>
      <c r="B54" s="49">
        <v>5800490730</v>
      </c>
      <c r="C54" s="8"/>
      <c r="D54" s="39">
        <f t="shared" si="0"/>
        <v>25.5</v>
      </c>
      <c r="E54" s="39">
        <f t="shared" si="0"/>
        <v>25.416</v>
      </c>
      <c r="F54" s="43">
        <f t="shared" si="2"/>
        <v>99.67058823529412</v>
      </c>
      <c r="G54" s="9">
        <f>G55+G56</f>
        <v>25.5</v>
      </c>
      <c r="H54" s="9">
        <f>H55+H56</f>
        <v>25.416</v>
      </c>
      <c r="I54" s="47">
        <f t="shared" si="1"/>
        <v>99.67058823529412</v>
      </c>
      <c r="J54" s="9"/>
      <c r="K54" s="9"/>
      <c r="L54" s="47"/>
    </row>
    <row r="55" spans="1:12" ht="45">
      <c r="A55" s="11" t="s">
        <v>131</v>
      </c>
      <c r="B55" s="49">
        <v>5800490730</v>
      </c>
      <c r="C55" s="8">
        <v>600</v>
      </c>
      <c r="D55" s="39">
        <f t="shared" si="0"/>
        <v>25.5</v>
      </c>
      <c r="E55" s="39">
        <f t="shared" si="0"/>
        <v>25.416</v>
      </c>
      <c r="F55" s="43">
        <f>E55/D55*100</f>
        <v>99.67058823529412</v>
      </c>
      <c r="G55" s="9">
        <v>25.5</v>
      </c>
      <c r="H55" s="9">
        <v>25.416</v>
      </c>
      <c r="I55" s="47">
        <f t="shared" si="1"/>
        <v>99.67058823529412</v>
      </c>
      <c r="J55" s="9"/>
      <c r="K55" s="9"/>
      <c r="L55" s="47"/>
    </row>
    <row r="56" spans="1:12" ht="15" hidden="1">
      <c r="A56" s="50" t="s">
        <v>6</v>
      </c>
      <c r="B56" s="49">
        <v>5800490730</v>
      </c>
      <c r="C56" s="8">
        <v>800</v>
      </c>
      <c r="D56" s="39">
        <f t="shared" si="0"/>
        <v>0</v>
      </c>
      <c r="E56" s="39">
        <f t="shared" si="0"/>
        <v>0</v>
      </c>
      <c r="F56" s="43" t="e">
        <f>E56/D56*100</f>
        <v>#DIV/0!</v>
      </c>
      <c r="G56" s="9"/>
      <c r="H56" s="9"/>
      <c r="I56" s="47" t="e">
        <f t="shared" si="1"/>
        <v>#DIV/0!</v>
      </c>
      <c r="J56" s="9"/>
      <c r="K56" s="9"/>
      <c r="L56" s="47"/>
    </row>
    <row r="57" spans="1:12" ht="45">
      <c r="A57" s="3" t="s">
        <v>132</v>
      </c>
      <c r="B57" s="35">
        <v>5800572320</v>
      </c>
      <c r="C57" s="8">
        <v>610</v>
      </c>
      <c r="D57" s="39">
        <f t="shared" si="0"/>
        <v>894.4</v>
      </c>
      <c r="E57" s="39">
        <f t="shared" si="0"/>
        <v>894.3615599999999</v>
      </c>
      <c r="F57" s="43">
        <f>E57/D57*100</f>
        <v>99.99570214669052</v>
      </c>
      <c r="G57" s="9">
        <v>45</v>
      </c>
      <c r="H57" s="9">
        <v>44.96156</v>
      </c>
      <c r="I57" s="47">
        <f t="shared" si="1"/>
        <v>99.91457777777778</v>
      </c>
      <c r="J57" s="9">
        <v>849.4</v>
      </c>
      <c r="K57" s="9">
        <v>849.4</v>
      </c>
      <c r="L57" s="47">
        <f>K57/J57*100</f>
        <v>100</v>
      </c>
    </row>
    <row r="58" spans="1:12" s="6" customFormat="1" ht="42.75">
      <c r="A58" s="27" t="s">
        <v>133</v>
      </c>
      <c r="B58" s="16">
        <v>5900000000</v>
      </c>
      <c r="C58" s="16"/>
      <c r="D58" s="39">
        <f t="shared" si="0"/>
        <v>286.6</v>
      </c>
      <c r="E58" s="39">
        <f t="shared" si="0"/>
        <v>286.584</v>
      </c>
      <c r="F58" s="43">
        <f t="shared" si="2"/>
        <v>99.9944173063503</v>
      </c>
      <c r="G58" s="39">
        <f>G59+G60+G61</f>
        <v>286.6</v>
      </c>
      <c r="H58" s="39">
        <f>H59+H60+H61</f>
        <v>286.584</v>
      </c>
      <c r="I58" s="47">
        <f t="shared" si="1"/>
        <v>99.9944173063503</v>
      </c>
      <c r="J58" s="39">
        <f>J59+J60+J61</f>
        <v>0</v>
      </c>
      <c r="K58" s="39">
        <f>K59+K60+K61</f>
        <v>0</v>
      </c>
      <c r="L58" s="47"/>
    </row>
    <row r="59" spans="1:12" s="6" customFormat="1" ht="30">
      <c r="A59" s="11" t="s">
        <v>78</v>
      </c>
      <c r="B59" s="8">
        <v>5900191070</v>
      </c>
      <c r="C59" s="8">
        <v>240</v>
      </c>
      <c r="D59" s="39">
        <f t="shared" si="0"/>
        <v>286.6</v>
      </c>
      <c r="E59" s="39">
        <f t="shared" si="0"/>
        <v>286.584</v>
      </c>
      <c r="F59" s="43">
        <f t="shared" si="2"/>
        <v>99.9944173063503</v>
      </c>
      <c r="G59" s="9">
        <v>286.6</v>
      </c>
      <c r="H59" s="9">
        <v>286.584</v>
      </c>
      <c r="I59" s="47">
        <f t="shared" si="1"/>
        <v>99.9944173063503</v>
      </c>
      <c r="J59" s="9"/>
      <c r="K59" s="9"/>
      <c r="L59" s="47"/>
    </row>
    <row r="60" spans="1:12" s="6" customFormat="1" ht="60" hidden="1">
      <c r="A60" s="11" t="s">
        <v>79</v>
      </c>
      <c r="B60" s="8">
        <v>5900291070</v>
      </c>
      <c r="C60" s="8">
        <v>240</v>
      </c>
      <c r="D60" s="39">
        <f t="shared" si="0"/>
        <v>0</v>
      </c>
      <c r="E60" s="39">
        <f t="shared" si="0"/>
        <v>0</v>
      </c>
      <c r="F60" s="43" t="e">
        <f t="shared" si="2"/>
        <v>#DIV/0!</v>
      </c>
      <c r="G60" s="9"/>
      <c r="H60" s="9"/>
      <c r="I60" s="47" t="e">
        <f t="shared" si="1"/>
        <v>#DIV/0!</v>
      </c>
      <c r="J60" s="9"/>
      <c r="K60" s="9"/>
      <c r="L60" s="47" t="e">
        <f>K60/J60*100</f>
        <v>#DIV/0!</v>
      </c>
    </row>
    <row r="61" spans="1:12" s="6" customFormat="1" ht="30" hidden="1">
      <c r="A61" s="11" t="s">
        <v>80</v>
      </c>
      <c r="B61" s="8">
        <v>5900391070</v>
      </c>
      <c r="C61" s="8">
        <v>240</v>
      </c>
      <c r="D61" s="39">
        <f t="shared" si="0"/>
        <v>0</v>
      </c>
      <c r="E61" s="39">
        <f t="shared" si="0"/>
        <v>0</v>
      </c>
      <c r="F61" s="43" t="e">
        <f t="shared" si="2"/>
        <v>#DIV/0!</v>
      </c>
      <c r="G61" s="9"/>
      <c r="H61" s="9"/>
      <c r="I61" s="47" t="e">
        <f t="shared" si="1"/>
        <v>#DIV/0!</v>
      </c>
      <c r="J61" s="9"/>
      <c r="K61" s="9"/>
      <c r="L61" s="47" t="e">
        <f>K61/J61*100</f>
        <v>#DIV/0!</v>
      </c>
    </row>
    <row r="62" spans="1:12" s="6" customFormat="1" ht="85.5">
      <c r="A62" s="23" t="s">
        <v>81</v>
      </c>
      <c r="B62" s="16">
        <v>6000000000</v>
      </c>
      <c r="C62" s="16"/>
      <c r="D62" s="39">
        <f t="shared" si="0"/>
        <v>2</v>
      </c>
      <c r="E62" s="39">
        <f t="shared" si="0"/>
        <v>2</v>
      </c>
      <c r="F62" s="43">
        <f t="shared" si="2"/>
        <v>100</v>
      </c>
      <c r="G62" s="39">
        <f>G63</f>
        <v>2</v>
      </c>
      <c r="H62" s="39">
        <f>H63</f>
        <v>2</v>
      </c>
      <c r="I62" s="47">
        <f t="shared" si="1"/>
        <v>100</v>
      </c>
      <c r="J62" s="39">
        <f>J63</f>
        <v>0</v>
      </c>
      <c r="K62" s="39">
        <f>K63</f>
        <v>0</v>
      </c>
      <c r="L62" s="47"/>
    </row>
    <row r="63" spans="1:12" s="6" customFormat="1" ht="60">
      <c r="A63" s="11" t="s">
        <v>105</v>
      </c>
      <c r="B63" s="8">
        <v>6000191060</v>
      </c>
      <c r="C63" s="8">
        <v>240</v>
      </c>
      <c r="D63" s="39">
        <f t="shared" si="0"/>
        <v>2</v>
      </c>
      <c r="E63" s="39">
        <f t="shared" si="0"/>
        <v>2</v>
      </c>
      <c r="F63" s="43">
        <f t="shared" si="2"/>
        <v>100</v>
      </c>
      <c r="G63" s="9">
        <v>2</v>
      </c>
      <c r="H63" s="9">
        <v>2</v>
      </c>
      <c r="I63" s="47">
        <f t="shared" si="1"/>
        <v>100</v>
      </c>
      <c r="J63" s="9"/>
      <c r="K63" s="9"/>
      <c r="L63" s="47"/>
    </row>
    <row r="64" spans="1:12" s="6" customFormat="1" ht="42.75">
      <c r="A64" s="23" t="s">
        <v>82</v>
      </c>
      <c r="B64" s="16">
        <v>6100000000</v>
      </c>
      <c r="C64" s="16"/>
      <c r="D64" s="39">
        <f t="shared" si="0"/>
        <v>5</v>
      </c>
      <c r="E64" s="39">
        <f t="shared" si="0"/>
        <v>5</v>
      </c>
      <c r="F64" s="43">
        <f t="shared" si="2"/>
        <v>100</v>
      </c>
      <c r="G64" s="39">
        <f>G65</f>
        <v>5</v>
      </c>
      <c r="H64" s="39">
        <f>H65</f>
        <v>5</v>
      </c>
      <c r="I64" s="47">
        <f t="shared" si="1"/>
        <v>100</v>
      </c>
      <c r="J64" s="39">
        <f>J65</f>
        <v>0</v>
      </c>
      <c r="K64" s="39">
        <f>K65</f>
        <v>0</v>
      </c>
      <c r="L64" s="47"/>
    </row>
    <row r="65" spans="1:12" ht="30">
      <c r="A65" s="11" t="s">
        <v>83</v>
      </c>
      <c r="B65" s="8">
        <v>6100191090</v>
      </c>
      <c r="C65" s="8">
        <v>610</v>
      </c>
      <c r="D65" s="39">
        <f t="shared" si="0"/>
        <v>5</v>
      </c>
      <c r="E65" s="39">
        <f t="shared" si="0"/>
        <v>5</v>
      </c>
      <c r="F65" s="43">
        <f t="shared" si="2"/>
        <v>100</v>
      </c>
      <c r="G65" s="9">
        <v>5</v>
      </c>
      <c r="H65" s="9">
        <v>5</v>
      </c>
      <c r="I65" s="47">
        <f t="shared" si="1"/>
        <v>100</v>
      </c>
      <c r="J65" s="9"/>
      <c r="K65" s="9"/>
      <c r="L65" s="47"/>
    </row>
    <row r="66" spans="1:12" s="6" customFormat="1" ht="42.75">
      <c r="A66" s="20" t="s">
        <v>84</v>
      </c>
      <c r="B66" s="16">
        <v>6200000000</v>
      </c>
      <c r="C66" s="16"/>
      <c r="D66" s="39">
        <f t="shared" si="0"/>
        <v>18</v>
      </c>
      <c r="E66" s="39">
        <f t="shared" si="0"/>
        <v>17.9</v>
      </c>
      <c r="F66" s="43">
        <f t="shared" si="2"/>
        <v>99.44444444444443</v>
      </c>
      <c r="G66" s="39">
        <f>G67+G69</f>
        <v>18</v>
      </c>
      <c r="H66" s="39">
        <f>H67+H69</f>
        <v>17.9</v>
      </c>
      <c r="I66" s="47">
        <f t="shared" si="1"/>
        <v>99.44444444444443</v>
      </c>
      <c r="J66" s="39">
        <f>J67+J69</f>
        <v>0</v>
      </c>
      <c r="K66" s="39">
        <f>K67+K69</f>
        <v>0</v>
      </c>
      <c r="L66" s="47"/>
    </row>
    <row r="67" spans="1:12" s="6" customFormat="1" ht="30">
      <c r="A67" s="18" t="s">
        <v>97</v>
      </c>
      <c r="B67" s="21">
        <v>6210000000</v>
      </c>
      <c r="C67" s="21"/>
      <c r="D67" s="39">
        <f t="shared" si="0"/>
        <v>9</v>
      </c>
      <c r="E67" s="39">
        <f t="shared" si="0"/>
        <v>9</v>
      </c>
      <c r="F67" s="43">
        <f t="shared" si="2"/>
        <v>100</v>
      </c>
      <c r="G67" s="39">
        <f>G68</f>
        <v>9</v>
      </c>
      <c r="H67" s="39">
        <f>H68</f>
        <v>9</v>
      </c>
      <c r="I67" s="47">
        <f t="shared" si="1"/>
        <v>100</v>
      </c>
      <c r="J67" s="39">
        <f>J68</f>
        <v>0</v>
      </c>
      <c r="K67" s="39">
        <f>K68</f>
        <v>0</v>
      </c>
      <c r="L67" s="47"/>
    </row>
    <row r="68" spans="1:12" s="6" customFormat="1" ht="29.25" customHeight="1">
      <c r="A68" s="18" t="s">
        <v>85</v>
      </c>
      <c r="B68" s="8">
        <v>6210191010</v>
      </c>
      <c r="C68" s="8">
        <v>240</v>
      </c>
      <c r="D68" s="39">
        <f t="shared" si="0"/>
        <v>9</v>
      </c>
      <c r="E68" s="39">
        <f t="shared" si="0"/>
        <v>9</v>
      </c>
      <c r="F68" s="43">
        <f t="shared" si="2"/>
        <v>100</v>
      </c>
      <c r="G68" s="9">
        <v>9</v>
      </c>
      <c r="H68" s="9">
        <v>9</v>
      </c>
      <c r="I68" s="47">
        <f t="shared" si="1"/>
        <v>100</v>
      </c>
      <c r="J68" s="9"/>
      <c r="K68" s="9"/>
      <c r="L68" s="47"/>
    </row>
    <row r="69" spans="1:12" s="6" customFormat="1" ht="30">
      <c r="A69" s="18" t="s">
        <v>86</v>
      </c>
      <c r="B69" s="8">
        <v>6220000000</v>
      </c>
      <c r="C69" s="8"/>
      <c r="D69" s="39">
        <f t="shared" si="0"/>
        <v>9</v>
      </c>
      <c r="E69" s="39">
        <f t="shared" si="0"/>
        <v>8.9</v>
      </c>
      <c r="F69" s="43">
        <f t="shared" si="2"/>
        <v>98.88888888888889</v>
      </c>
      <c r="G69" s="39">
        <f>G70</f>
        <v>9</v>
      </c>
      <c r="H69" s="39">
        <f>H70</f>
        <v>8.9</v>
      </c>
      <c r="I69" s="47">
        <f t="shared" si="1"/>
        <v>98.88888888888889</v>
      </c>
      <c r="J69" s="39">
        <f>J70</f>
        <v>0</v>
      </c>
      <c r="K69" s="39">
        <f>K70</f>
        <v>0</v>
      </c>
      <c r="L69" s="47"/>
    </row>
    <row r="70" spans="1:12" s="6" customFormat="1" ht="30">
      <c r="A70" s="18" t="s">
        <v>87</v>
      </c>
      <c r="B70" s="8">
        <v>6220191010</v>
      </c>
      <c r="C70" s="8">
        <v>240</v>
      </c>
      <c r="D70" s="39">
        <f t="shared" si="0"/>
        <v>9</v>
      </c>
      <c r="E70" s="39">
        <f t="shared" si="0"/>
        <v>8.9</v>
      </c>
      <c r="F70" s="43">
        <f t="shared" si="2"/>
        <v>98.88888888888889</v>
      </c>
      <c r="G70" s="9">
        <v>9</v>
      </c>
      <c r="H70" s="9">
        <v>8.9</v>
      </c>
      <c r="I70" s="47">
        <f t="shared" si="1"/>
        <v>98.88888888888889</v>
      </c>
      <c r="J70" s="9"/>
      <c r="K70" s="9"/>
      <c r="L70" s="47"/>
    </row>
    <row r="71" spans="1:12" s="6" customFormat="1" ht="42.75">
      <c r="A71" s="20" t="s">
        <v>108</v>
      </c>
      <c r="B71" s="16">
        <v>6300000000</v>
      </c>
      <c r="C71" s="16"/>
      <c r="D71" s="39">
        <f t="shared" si="0"/>
        <v>3</v>
      </c>
      <c r="E71" s="39">
        <f t="shared" si="0"/>
        <v>3</v>
      </c>
      <c r="F71" s="43">
        <f t="shared" si="2"/>
        <v>100</v>
      </c>
      <c r="G71" s="39">
        <f>G72+G73</f>
        <v>3</v>
      </c>
      <c r="H71" s="39">
        <f>H72+H73</f>
        <v>3</v>
      </c>
      <c r="I71" s="47">
        <f t="shared" si="1"/>
        <v>100</v>
      </c>
      <c r="J71" s="39">
        <f>J72+J73</f>
        <v>0</v>
      </c>
      <c r="K71" s="39">
        <f>K72+K73</f>
        <v>0</v>
      </c>
      <c r="L71" s="47"/>
    </row>
    <row r="72" spans="1:12" s="6" customFormat="1" ht="75">
      <c r="A72" s="18" t="s">
        <v>109</v>
      </c>
      <c r="B72" s="8">
        <v>6300191100</v>
      </c>
      <c r="C72" s="8">
        <v>240</v>
      </c>
      <c r="D72" s="39">
        <f t="shared" si="0"/>
        <v>1.5</v>
      </c>
      <c r="E72" s="39">
        <f t="shared" si="0"/>
        <v>1.5</v>
      </c>
      <c r="F72" s="43">
        <f t="shared" si="2"/>
        <v>100</v>
      </c>
      <c r="G72" s="9">
        <v>1.5</v>
      </c>
      <c r="H72" s="9">
        <v>1.5</v>
      </c>
      <c r="I72" s="47">
        <f t="shared" si="1"/>
        <v>100</v>
      </c>
      <c r="J72" s="9"/>
      <c r="K72" s="9"/>
      <c r="L72" s="47"/>
    </row>
    <row r="73" spans="1:12" s="6" customFormat="1" ht="75">
      <c r="A73" s="18" t="s">
        <v>110</v>
      </c>
      <c r="B73" s="8">
        <v>6300291100</v>
      </c>
      <c r="C73" s="8"/>
      <c r="D73" s="39">
        <f t="shared" si="0"/>
        <v>1.5</v>
      </c>
      <c r="E73" s="39">
        <f t="shared" si="0"/>
        <v>1.5</v>
      </c>
      <c r="F73" s="43">
        <f t="shared" si="2"/>
        <v>100</v>
      </c>
      <c r="G73" s="9">
        <v>1.5</v>
      </c>
      <c r="H73" s="9">
        <v>1.5</v>
      </c>
      <c r="I73" s="47">
        <f t="shared" si="1"/>
        <v>100</v>
      </c>
      <c r="J73" s="9"/>
      <c r="K73" s="9"/>
      <c r="L73" s="47"/>
    </row>
    <row r="74" spans="1:12" s="6" customFormat="1" ht="57">
      <c r="A74" s="63" t="s">
        <v>138</v>
      </c>
      <c r="B74" s="16">
        <v>6400000000</v>
      </c>
      <c r="C74" s="16"/>
      <c r="D74" s="39">
        <f aca="true" t="shared" si="3" ref="D74:E76">G74+J74</f>
        <v>259.56003000000004</v>
      </c>
      <c r="E74" s="39">
        <f t="shared" si="3"/>
        <v>259.55559</v>
      </c>
      <c r="F74" s="43">
        <f>E74/D74*100</f>
        <v>99.99828941305022</v>
      </c>
      <c r="G74" s="39">
        <f>G75+G76</f>
        <v>2.6</v>
      </c>
      <c r="H74" s="39">
        <f>H75+H76</f>
        <v>2.59556</v>
      </c>
      <c r="I74" s="47">
        <f>H74/G74*100</f>
        <v>99.82923076923076</v>
      </c>
      <c r="J74" s="39">
        <f>J75+J76</f>
        <v>256.96003</v>
      </c>
      <c r="K74" s="39">
        <f>K75+K76</f>
        <v>256.96003</v>
      </c>
      <c r="L74" s="47"/>
    </row>
    <row r="75" spans="1:12" s="6" customFormat="1" ht="30">
      <c r="A75" s="1" t="s">
        <v>139</v>
      </c>
      <c r="B75" s="62" t="s">
        <v>137</v>
      </c>
      <c r="C75" s="8">
        <v>240</v>
      </c>
      <c r="D75" s="39">
        <f t="shared" si="3"/>
        <v>259.56003000000004</v>
      </c>
      <c r="E75" s="39">
        <f t="shared" si="3"/>
        <v>259.55559</v>
      </c>
      <c r="F75" s="43">
        <f>E75/D75*100</f>
        <v>99.99828941305022</v>
      </c>
      <c r="G75" s="9">
        <v>2.6</v>
      </c>
      <c r="H75" s="9">
        <v>2.59556</v>
      </c>
      <c r="I75" s="47">
        <f>H75/G75*100</f>
        <v>99.82923076923076</v>
      </c>
      <c r="J75" s="9">
        <v>256.96003</v>
      </c>
      <c r="K75" s="9">
        <v>256.96003</v>
      </c>
      <c r="L75" s="47"/>
    </row>
    <row r="76" spans="1:12" s="59" customFormat="1" ht="75" hidden="1">
      <c r="A76" s="60" t="s">
        <v>110</v>
      </c>
      <c r="B76" s="61">
        <v>6300291100</v>
      </c>
      <c r="C76" s="61"/>
      <c r="D76" s="53">
        <f t="shared" si="3"/>
        <v>0</v>
      </c>
      <c r="E76" s="53">
        <f t="shared" si="3"/>
        <v>0</v>
      </c>
      <c r="F76" s="54" t="e">
        <f>E76/D76*100</f>
        <v>#DIV/0!</v>
      </c>
      <c r="G76" s="55"/>
      <c r="H76" s="55"/>
      <c r="I76" s="56" t="e">
        <f>H76/G76*100</f>
        <v>#DIV/0!</v>
      </c>
      <c r="J76" s="55"/>
      <c r="K76" s="55"/>
      <c r="L76" s="56"/>
    </row>
    <row r="77" spans="1:12" s="6" customFormat="1" ht="14.25">
      <c r="A77" s="23" t="s">
        <v>4</v>
      </c>
      <c r="B77" s="45">
        <v>9000000000</v>
      </c>
      <c r="C77" s="44"/>
      <c r="D77" s="39">
        <f t="shared" si="0"/>
        <v>107139.60219</v>
      </c>
      <c r="E77" s="39">
        <f t="shared" si="0"/>
        <v>102568.04527999999</v>
      </c>
      <c r="F77" s="43">
        <f t="shared" si="2"/>
        <v>95.7330839236337</v>
      </c>
      <c r="G77" s="40">
        <f>G80+G82+G84+G86+G88+G96+G98+G100+G103+G106+G109+G112+G114+G118+G120+G126+G130+G134+G138+G143+G145+G149+G152+G154+G158+G161+G163+G165+G167+G173+G175+G178+G180+G184+G190+G192+G194+G196+G198+G200+G202+G204+G206+G169+G78+G90+G132+G187+G116+G128</f>
        <v>75962.5</v>
      </c>
      <c r="H77" s="40">
        <f>H80+H82+H84+H86+H88+H96+H98+H100+H103+H106+H109+H112+H114+H118+H120+H126+H130+H134+H138+H143+H145+H149+H152+H154+H158+H161+H163+H165+H167+H173+H175+H178+H180+H184+H190+H192+H194+H196+H198+H200+H202+H204+H206+H169+H78+H90+H132+H187+H116+H128</f>
        <v>71951.02835</v>
      </c>
      <c r="I77" s="47">
        <f t="shared" si="1"/>
        <v>94.71914214250452</v>
      </c>
      <c r="J77" s="40">
        <f>J80+J82+J84+J86+J88+J96+J98+J100+J103+J106+J109+J112+J114+J118+J120+J126+J130+J134+J138+J143+J145+J149+J152+J154+J158+J161+J163+J165+J167+J173+J175+J178+J180+J184+J190+J192+J194+J196+J198+J200+J202+J204+J206+J169+J78+J90+J132+J187+J116+J128+J92+J94+J123</f>
        <v>31177.10219</v>
      </c>
      <c r="K77" s="40">
        <f>K80+K82+K84+K86+K88+K96+K98+K100+K103+K106+K109+K112+K114+K118+K120+K126+K130+K134+K138+K143+K145+K149+K152+K154+K158+K161+K163+K165+K167+K173+K175+K178+K180+K184+K190+K192+K194+K196+K198+K200+K202+K204+K206+K169+K78+K90+K132+K187+K116+K128+K92+K94+K123</f>
        <v>30617.016929999998</v>
      </c>
      <c r="L77" s="47">
        <f>K77/J77*100</f>
        <v>98.20353650385233</v>
      </c>
    </row>
    <row r="78" spans="1:12" ht="45" hidden="1">
      <c r="A78" s="36" t="s">
        <v>111</v>
      </c>
      <c r="B78" s="35" t="s">
        <v>112</v>
      </c>
      <c r="C78" s="4"/>
      <c r="D78" s="39">
        <f t="shared" si="0"/>
        <v>0</v>
      </c>
      <c r="E78" s="39">
        <f t="shared" si="0"/>
        <v>0</v>
      </c>
      <c r="F78" s="43" t="e">
        <f t="shared" si="2"/>
        <v>#DIV/0!</v>
      </c>
      <c r="G78" s="9">
        <f aca="true" t="shared" si="4" ref="G78:K80">G79</f>
        <v>0</v>
      </c>
      <c r="H78" s="9">
        <f t="shared" si="4"/>
        <v>0</v>
      </c>
      <c r="I78" s="47" t="e">
        <f t="shared" si="1"/>
        <v>#DIV/0!</v>
      </c>
      <c r="J78" s="9">
        <f t="shared" si="4"/>
        <v>0</v>
      </c>
      <c r="K78" s="9">
        <f t="shared" si="4"/>
        <v>0</v>
      </c>
      <c r="L78" s="47" t="e">
        <f>K78/J78*100</f>
        <v>#DIV/0!</v>
      </c>
    </row>
    <row r="79" spans="1:12" ht="30" hidden="1">
      <c r="A79" s="1" t="s">
        <v>8</v>
      </c>
      <c r="B79" s="35" t="s">
        <v>112</v>
      </c>
      <c r="C79" s="4">
        <v>600</v>
      </c>
      <c r="D79" s="39">
        <f t="shared" si="0"/>
        <v>0</v>
      </c>
      <c r="E79" s="39">
        <f t="shared" si="0"/>
        <v>0</v>
      </c>
      <c r="F79" s="43" t="e">
        <f t="shared" si="2"/>
        <v>#DIV/0!</v>
      </c>
      <c r="G79" s="9"/>
      <c r="H79" s="9"/>
      <c r="I79" s="47" t="e">
        <f t="shared" si="1"/>
        <v>#DIV/0!</v>
      </c>
      <c r="J79" s="9"/>
      <c r="K79" s="9"/>
      <c r="L79" s="47" t="e">
        <f>K79/J79*100</f>
        <v>#DIV/0!</v>
      </c>
    </row>
    <row r="80" spans="1:12" ht="30">
      <c r="A80" s="19" t="s">
        <v>39</v>
      </c>
      <c r="B80" s="4">
        <v>9000051180</v>
      </c>
      <c r="C80" s="4"/>
      <c r="D80" s="39">
        <f t="shared" si="0"/>
        <v>1011.8</v>
      </c>
      <c r="E80" s="39">
        <f t="shared" si="0"/>
        <v>1011.8</v>
      </c>
      <c r="F80" s="43">
        <f t="shared" si="2"/>
        <v>100</v>
      </c>
      <c r="G80" s="9">
        <f t="shared" si="4"/>
        <v>0</v>
      </c>
      <c r="H80" s="9">
        <f t="shared" si="4"/>
        <v>0</v>
      </c>
      <c r="I80" s="47"/>
      <c r="J80" s="9">
        <f t="shared" si="4"/>
        <v>1011.8</v>
      </c>
      <c r="K80" s="9">
        <f t="shared" si="4"/>
        <v>1011.8</v>
      </c>
      <c r="L80" s="47">
        <f>K80/J80*100</f>
        <v>100</v>
      </c>
    </row>
    <row r="81" spans="1:12" ht="15">
      <c r="A81" s="28" t="s">
        <v>7</v>
      </c>
      <c r="B81" s="4">
        <v>9000051180</v>
      </c>
      <c r="C81" s="4">
        <v>500</v>
      </c>
      <c r="D81" s="39">
        <f t="shared" si="0"/>
        <v>1011.8</v>
      </c>
      <c r="E81" s="39">
        <f t="shared" si="0"/>
        <v>1011.8</v>
      </c>
      <c r="F81" s="43">
        <f t="shared" si="2"/>
        <v>100</v>
      </c>
      <c r="G81" s="9"/>
      <c r="H81" s="9"/>
      <c r="I81" s="47"/>
      <c r="J81" s="9">
        <v>1011.8</v>
      </c>
      <c r="K81" s="9">
        <v>1011.8</v>
      </c>
      <c r="L81" s="47">
        <f>K81/J81*100</f>
        <v>100</v>
      </c>
    </row>
    <row r="82" spans="1:12" ht="45">
      <c r="A82" s="13" t="s">
        <v>20</v>
      </c>
      <c r="B82" s="4">
        <v>9000051200</v>
      </c>
      <c r="C82" s="4"/>
      <c r="D82" s="39">
        <f aca="true" t="shared" si="5" ref="D82:E152">G82+J82</f>
        <v>3</v>
      </c>
      <c r="E82" s="39">
        <f t="shared" si="5"/>
        <v>3</v>
      </c>
      <c r="F82" s="43">
        <f aca="true" t="shared" si="6" ref="F82:F152">E82/D82*100</f>
        <v>100</v>
      </c>
      <c r="G82" s="9">
        <f>G83</f>
        <v>0</v>
      </c>
      <c r="H82" s="9">
        <f>H83</f>
        <v>0</v>
      </c>
      <c r="I82" s="47"/>
      <c r="J82" s="9">
        <f>J83</f>
        <v>3</v>
      </c>
      <c r="K82" s="9">
        <f>K83</f>
        <v>3</v>
      </c>
      <c r="L82" s="47">
        <f aca="true" t="shared" si="7" ref="L82:L136">K82/J82*100</f>
        <v>100</v>
      </c>
    </row>
    <row r="83" spans="1:12" ht="30">
      <c r="A83" s="19" t="s">
        <v>14</v>
      </c>
      <c r="B83" s="4">
        <v>9000051200</v>
      </c>
      <c r="C83" s="4">
        <v>200</v>
      </c>
      <c r="D83" s="39">
        <f t="shared" si="5"/>
        <v>3</v>
      </c>
      <c r="E83" s="39">
        <f t="shared" si="5"/>
        <v>3</v>
      </c>
      <c r="F83" s="43">
        <f t="shared" si="6"/>
        <v>100</v>
      </c>
      <c r="G83" s="9"/>
      <c r="H83" s="9"/>
      <c r="I83" s="47"/>
      <c r="J83" s="9">
        <v>3</v>
      </c>
      <c r="K83" s="9">
        <v>3</v>
      </c>
      <c r="L83" s="47">
        <f t="shared" si="7"/>
        <v>100</v>
      </c>
    </row>
    <row r="84" spans="1:12" ht="27" customHeight="1" hidden="1">
      <c r="A84" s="29" t="s">
        <v>21</v>
      </c>
      <c r="B84" s="4">
        <v>9000051350</v>
      </c>
      <c r="C84" s="4"/>
      <c r="D84" s="39">
        <f t="shared" si="5"/>
        <v>0</v>
      </c>
      <c r="E84" s="39">
        <f t="shared" si="5"/>
        <v>0</v>
      </c>
      <c r="F84" s="43" t="e">
        <f t="shared" si="6"/>
        <v>#DIV/0!</v>
      </c>
      <c r="G84" s="9">
        <f>G85</f>
        <v>0</v>
      </c>
      <c r="H84" s="9">
        <f>H85</f>
        <v>0</v>
      </c>
      <c r="I84" s="47"/>
      <c r="J84" s="9">
        <f>J85</f>
        <v>0</v>
      </c>
      <c r="K84" s="9">
        <f>K85</f>
        <v>0</v>
      </c>
      <c r="L84" s="47" t="e">
        <f t="shared" si="7"/>
        <v>#DIV/0!</v>
      </c>
    </row>
    <row r="85" spans="1:12" ht="15" hidden="1">
      <c r="A85" s="28" t="s">
        <v>9</v>
      </c>
      <c r="B85" s="4">
        <v>9000051350</v>
      </c>
      <c r="C85" s="4">
        <v>300</v>
      </c>
      <c r="D85" s="39">
        <f t="shared" si="5"/>
        <v>0</v>
      </c>
      <c r="E85" s="39">
        <f t="shared" si="5"/>
        <v>0</v>
      </c>
      <c r="F85" s="43" t="e">
        <f t="shared" si="6"/>
        <v>#DIV/0!</v>
      </c>
      <c r="G85" s="9"/>
      <c r="H85" s="9"/>
      <c r="I85" s="47"/>
      <c r="J85" s="9"/>
      <c r="K85" s="9"/>
      <c r="L85" s="47" t="e">
        <f t="shared" si="7"/>
        <v>#DIV/0!</v>
      </c>
    </row>
    <row r="86" spans="1:12" ht="60" hidden="1">
      <c r="A86" s="29" t="s">
        <v>26</v>
      </c>
      <c r="B86" s="4">
        <v>9000051760</v>
      </c>
      <c r="C86" s="4"/>
      <c r="D86" s="39">
        <f t="shared" si="5"/>
        <v>0</v>
      </c>
      <c r="E86" s="39">
        <f t="shared" si="5"/>
        <v>0</v>
      </c>
      <c r="F86" s="43" t="e">
        <f t="shared" si="6"/>
        <v>#DIV/0!</v>
      </c>
      <c r="G86" s="9">
        <f>G87</f>
        <v>0</v>
      </c>
      <c r="H86" s="9">
        <f>H87</f>
        <v>0</v>
      </c>
      <c r="I86" s="47"/>
      <c r="J86" s="9">
        <f>J87</f>
        <v>0</v>
      </c>
      <c r="K86" s="9">
        <f>K87</f>
        <v>0</v>
      </c>
      <c r="L86" s="47" t="e">
        <f t="shared" si="7"/>
        <v>#DIV/0!</v>
      </c>
    </row>
    <row r="87" spans="1:12" ht="15" hidden="1">
      <c r="A87" s="28" t="s">
        <v>9</v>
      </c>
      <c r="B87" s="4">
        <v>9000051760</v>
      </c>
      <c r="C87" s="4">
        <v>300</v>
      </c>
      <c r="D87" s="39">
        <f t="shared" si="5"/>
        <v>0</v>
      </c>
      <c r="E87" s="39">
        <f t="shared" si="5"/>
        <v>0</v>
      </c>
      <c r="F87" s="43" t="e">
        <f t="shared" si="6"/>
        <v>#DIV/0!</v>
      </c>
      <c r="G87" s="9"/>
      <c r="H87" s="9"/>
      <c r="I87" s="47"/>
      <c r="J87" s="9"/>
      <c r="K87" s="9"/>
      <c r="L87" s="47" t="e">
        <f t="shared" si="7"/>
        <v>#DIV/0!</v>
      </c>
    </row>
    <row r="88" spans="1:12" ht="45">
      <c r="A88" s="19" t="s">
        <v>52</v>
      </c>
      <c r="B88" s="4">
        <v>9000052600</v>
      </c>
      <c r="C88" s="4"/>
      <c r="D88" s="39">
        <f t="shared" si="5"/>
        <v>150.20836</v>
      </c>
      <c r="E88" s="39">
        <f t="shared" si="5"/>
        <v>150.20836</v>
      </c>
      <c r="F88" s="43">
        <f t="shared" si="6"/>
        <v>100</v>
      </c>
      <c r="G88" s="9">
        <f>G89</f>
        <v>0</v>
      </c>
      <c r="H88" s="9">
        <f>H89</f>
        <v>0</v>
      </c>
      <c r="I88" s="47"/>
      <c r="J88" s="9">
        <f>J89</f>
        <v>150.20836</v>
      </c>
      <c r="K88" s="9">
        <f>K89</f>
        <v>150.20836</v>
      </c>
      <c r="L88" s="47">
        <f t="shared" si="7"/>
        <v>100</v>
      </c>
    </row>
    <row r="89" spans="1:12" ht="15">
      <c r="A89" s="28" t="s">
        <v>9</v>
      </c>
      <c r="B89" s="4">
        <v>9000052600</v>
      </c>
      <c r="C89" s="4">
        <v>300</v>
      </c>
      <c r="D89" s="39">
        <f t="shared" si="5"/>
        <v>150.20836</v>
      </c>
      <c r="E89" s="39">
        <f t="shared" si="5"/>
        <v>150.20836</v>
      </c>
      <c r="F89" s="43">
        <f t="shared" si="6"/>
        <v>100</v>
      </c>
      <c r="G89" s="9"/>
      <c r="H89" s="9"/>
      <c r="I89" s="47"/>
      <c r="J89" s="9">
        <v>150.20836</v>
      </c>
      <c r="K89" s="9">
        <v>150.20836</v>
      </c>
      <c r="L89" s="47">
        <f t="shared" si="7"/>
        <v>100</v>
      </c>
    </row>
    <row r="90" spans="1:12" ht="45" hidden="1">
      <c r="A90" s="37" t="s">
        <v>114</v>
      </c>
      <c r="B90" s="38" t="s">
        <v>115</v>
      </c>
      <c r="C90" s="4"/>
      <c r="D90" s="39">
        <f t="shared" si="5"/>
        <v>0</v>
      </c>
      <c r="E90" s="39">
        <f t="shared" si="5"/>
        <v>0</v>
      </c>
      <c r="F90" s="43" t="e">
        <f t="shared" si="6"/>
        <v>#DIV/0!</v>
      </c>
      <c r="G90" s="9">
        <f>G91</f>
        <v>0</v>
      </c>
      <c r="H90" s="9">
        <f>H91</f>
        <v>0</v>
      </c>
      <c r="I90" s="47"/>
      <c r="J90" s="9">
        <f>J91</f>
        <v>0</v>
      </c>
      <c r="K90" s="9"/>
      <c r="L90" s="47" t="e">
        <f t="shared" si="7"/>
        <v>#DIV/0!</v>
      </c>
    </row>
    <row r="91" spans="1:12" ht="30" hidden="1">
      <c r="A91" s="3" t="s">
        <v>14</v>
      </c>
      <c r="B91" s="38" t="s">
        <v>115</v>
      </c>
      <c r="C91" s="4">
        <v>200</v>
      </c>
      <c r="D91" s="39">
        <f t="shared" si="5"/>
        <v>0</v>
      </c>
      <c r="E91" s="39">
        <f t="shared" si="5"/>
        <v>0</v>
      </c>
      <c r="F91" s="43" t="e">
        <f t="shared" si="6"/>
        <v>#DIV/0!</v>
      </c>
      <c r="G91" s="9"/>
      <c r="H91" s="9"/>
      <c r="I91" s="47"/>
      <c r="J91" s="9"/>
      <c r="K91" s="9"/>
      <c r="L91" s="47" t="e">
        <f t="shared" si="7"/>
        <v>#DIV/0!</v>
      </c>
    </row>
    <row r="92" spans="1:12" ht="15">
      <c r="A92" s="13" t="s">
        <v>134</v>
      </c>
      <c r="B92" s="4">
        <v>9000054690</v>
      </c>
      <c r="C92" s="4"/>
      <c r="D92" s="39">
        <f t="shared" si="5"/>
        <v>263.5771</v>
      </c>
      <c r="E92" s="39">
        <f t="shared" si="5"/>
        <v>244.7698</v>
      </c>
      <c r="F92" s="43">
        <f t="shared" si="6"/>
        <v>92.86459256134164</v>
      </c>
      <c r="G92" s="9">
        <f>G93</f>
        <v>0</v>
      </c>
      <c r="H92" s="9">
        <f>H93</f>
        <v>0</v>
      </c>
      <c r="I92" s="47"/>
      <c r="J92" s="9">
        <f>J93</f>
        <v>263.5771</v>
      </c>
      <c r="K92" s="9">
        <f>K93</f>
        <v>244.7698</v>
      </c>
      <c r="L92" s="47">
        <f t="shared" si="7"/>
        <v>92.86459256134164</v>
      </c>
    </row>
    <row r="93" spans="1:12" ht="30">
      <c r="A93" s="19" t="s">
        <v>14</v>
      </c>
      <c r="B93" s="4">
        <v>9000054690</v>
      </c>
      <c r="C93" s="4">
        <v>200</v>
      </c>
      <c r="D93" s="39">
        <f t="shared" si="5"/>
        <v>263.5771</v>
      </c>
      <c r="E93" s="39">
        <f t="shared" si="5"/>
        <v>244.7698</v>
      </c>
      <c r="F93" s="43">
        <f t="shared" si="6"/>
        <v>92.86459256134164</v>
      </c>
      <c r="G93" s="9"/>
      <c r="H93" s="9"/>
      <c r="I93" s="47"/>
      <c r="J93" s="9">
        <v>263.5771</v>
      </c>
      <c r="K93" s="9">
        <v>244.7698</v>
      </c>
      <c r="L93" s="47">
        <f t="shared" si="7"/>
        <v>92.86459256134164</v>
      </c>
    </row>
    <row r="94" spans="1:12" ht="60">
      <c r="A94" s="1" t="s">
        <v>119</v>
      </c>
      <c r="B94" s="4">
        <v>9000055490</v>
      </c>
      <c r="C94" s="4"/>
      <c r="D94" s="39">
        <f>G94+J94</f>
        <v>803</v>
      </c>
      <c r="E94" s="39">
        <f>H94+K94</f>
        <v>803</v>
      </c>
      <c r="F94" s="43">
        <f>E94/D94*100</f>
        <v>100</v>
      </c>
      <c r="G94" s="9">
        <f>G95</f>
        <v>0</v>
      </c>
      <c r="H94" s="9">
        <f>H95</f>
        <v>0</v>
      </c>
      <c r="I94" s="47"/>
      <c r="J94" s="9">
        <f>J95</f>
        <v>803</v>
      </c>
      <c r="K94" s="9">
        <f>K95</f>
        <v>803</v>
      </c>
      <c r="L94" s="47">
        <f>K94/J94*100</f>
        <v>100</v>
      </c>
    </row>
    <row r="95" spans="1:12" ht="60">
      <c r="A95" s="1" t="s">
        <v>5</v>
      </c>
      <c r="B95" s="4">
        <v>9000055490</v>
      </c>
      <c r="C95" s="4">
        <v>100</v>
      </c>
      <c r="D95" s="39">
        <f>G95+J95</f>
        <v>803</v>
      </c>
      <c r="E95" s="39">
        <f>H95+K95</f>
        <v>803</v>
      </c>
      <c r="F95" s="43">
        <f>E95/D95*100</f>
        <v>100</v>
      </c>
      <c r="G95" s="9"/>
      <c r="H95" s="9"/>
      <c r="I95" s="47"/>
      <c r="J95" s="9">
        <v>803</v>
      </c>
      <c r="K95" s="9">
        <v>803</v>
      </c>
      <c r="L95" s="47">
        <f>K95/J95*100</f>
        <v>100</v>
      </c>
    </row>
    <row r="96" spans="1:12" ht="60">
      <c r="A96" s="19" t="s">
        <v>23</v>
      </c>
      <c r="B96" s="4">
        <v>9000071510</v>
      </c>
      <c r="C96" s="4"/>
      <c r="D96" s="39">
        <f t="shared" si="5"/>
        <v>1398.9</v>
      </c>
      <c r="E96" s="39">
        <f t="shared" si="5"/>
        <v>1314.60508</v>
      </c>
      <c r="F96" s="43">
        <f t="shared" si="6"/>
        <v>93.97419972835799</v>
      </c>
      <c r="G96" s="9">
        <f>G97</f>
        <v>0</v>
      </c>
      <c r="H96" s="9">
        <f>H97</f>
        <v>0</v>
      </c>
      <c r="I96" s="47"/>
      <c r="J96" s="9">
        <f>J97</f>
        <v>1398.9</v>
      </c>
      <c r="K96" s="9">
        <f>K97</f>
        <v>1314.60508</v>
      </c>
      <c r="L96" s="47">
        <f t="shared" si="7"/>
        <v>93.97419972835799</v>
      </c>
    </row>
    <row r="97" spans="1:12" ht="15">
      <c r="A97" s="28" t="s">
        <v>9</v>
      </c>
      <c r="B97" s="4">
        <v>9000071510</v>
      </c>
      <c r="C97" s="4">
        <v>300</v>
      </c>
      <c r="D97" s="39">
        <f t="shared" si="5"/>
        <v>1398.9</v>
      </c>
      <c r="E97" s="39">
        <f t="shared" si="5"/>
        <v>1314.60508</v>
      </c>
      <c r="F97" s="43">
        <f t="shared" si="6"/>
        <v>93.97419972835799</v>
      </c>
      <c r="G97" s="9"/>
      <c r="H97" s="9"/>
      <c r="I97" s="47"/>
      <c r="J97" s="9">
        <v>1398.9</v>
      </c>
      <c r="K97" s="9">
        <v>1314.60508</v>
      </c>
      <c r="L97" s="47">
        <f t="shared" si="7"/>
        <v>93.97419972835799</v>
      </c>
    </row>
    <row r="98" spans="1:12" ht="15">
      <c r="A98" s="19" t="s">
        <v>40</v>
      </c>
      <c r="B98" s="4">
        <v>9000071560</v>
      </c>
      <c r="C98" s="4"/>
      <c r="D98" s="39">
        <f t="shared" si="5"/>
        <v>4572.6</v>
      </c>
      <c r="E98" s="39">
        <f t="shared" si="5"/>
        <v>4572.6</v>
      </c>
      <c r="F98" s="43">
        <f t="shared" si="6"/>
        <v>100</v>
      </c>
      <c r="G98" s="9">
        <f>G99</f>
        <v>0</v>
      </c>
      <c r="H98" s="9">
        <f>H99</f>
        <v>0</v>
      </c>
      <c r="I98" s="47"/>
      <c r="J98" s="9">
        <f>J99</f>
        <v>4572.6</v>
      </c>
      <c r="K98" s="9">
        <f>K99</f>
        <v>4572.6</v>
      </c>
      <c r="L98" s="47">
        <f t="shared" si="7"/>
        <v>100</v>
      </c>
    </row>
    <row r="99" spans="1:12" ht="15">
      <c r="A99" s="28" t="s">
        <v>7</v>
      </c>
      <c r="B99" s="4">
        <v>9000071560</v>
      </c>
      <c r="C99" s="4">
        <v>500</v>
      </c>
      <c r="D99" s="39">
        <f t="shared" si="5"/>
        <v>4572.6</v>
      </c>
      <c r="E99" s="39">
        <f t="shared" si="5"/>
        <v>4572.6</v>
      </c>
      <c r="F99" s="43">
        <f t="shared" si="6"/>
        <v>100</v>
      </c>
      <c r="G99" s="9"/>
      <c r="H99" s="9"/>
      <c r="I99" s="47"/>
      <c r="J99" s="9">
        <v>4572.6</v>
      </c>
      <c r="K99" s="9">
        <v>4572.6</v>
      </c>
      <c r="L99" s="47">
        <f t="shared" si="7"/>
        <v>100</v>
      </c>
    </row>
    <row r="100" spans="1:12" ht="60">
      <c r="A100" s="19" t="s">
        <v>44</v>
      </c>
      <c r="B100" s="4">
        <v>9000071580</v>
      </c>
      <c r="C100" s="4"/>
      <c r="D100" s="39">
        <f t="shared" si="5"/>
        <v>296.7</v>
      </c>
      <c r="E100" s="39">
        <f t="shared" si="5"/>
        <v>296.7</v>
      </c>
      <c r="F100" s="43">
        <f t="shared" si="6"/>
        <v>100</v>
      </c>
      <c r="G100" s="9">
        <f>G101+G102</f>
        <v>0</v>
      </c>
      <c r="H100" s="9">
        <f>H101+H102</f>
        <v>0</v>
      </c>
      <c r="I100" s="47"/>
      <c r="J100" s="9">
        <f>J101+J102</f>
        <v>296.7</v>
      </c>
      <c r="K100" s="9">
        <f>K101+K102</f>
        <v>296.7</v>
      </c>
      <c r="L100" s="47">
        <f t="shared" si="7"/>
        <v>100</v>
      </c>
    </row>
    <row r="101" spans="1:12" ht="60">
      <c r="A101" s="28" t="s">
        <v>5</v>
      </c>
      <c r="B101" s="4">
        <v>9000071580</v>
      </c>
      <c r="C101" s="4">
        <v>100</v>
      </c>
      <c r="D101" s="39">
        <f t="shared" si="5"/>
        <v>291.7</v>
      </c>
      <c r="E101" s="39">
        <f t="shared" si="5"/>
        <v>291.7</v>
      </c>
      <c r="F101" s="43">
        <f t="shared" si="6"/>
        <v>100</v>
      </c>
      <c r="G101" s="9"/>
      <c r="H101" s="9"/>
      <c r="I101" s="47"/>
      <c r="J101" s="9">
        <v>291.7</v>
      </c>
      <c r="K101" s="9">
        <v>291.7</v>
      </c>
      <c r="L101" s="47">
        <f t="shared" si="7"/>
        <v>100</v>
      </c>
    </row>
    <row r="102" spans="1:12" ht="30">
      <c r="A102" s="19" t="s">
        <v>14</v>
      </c>
      <c r="B102" s="4">
        <v>9000071580</v>
      </c>
      <c r="C102" s="4">
        <v>200</v>
      </c>
      <c r="D102" s="39">
        <f t="shared" si="5"/>
        <v>5</v>
      </c>
      <c r="E102" s="39">
        <f t="shared" si="5"/>
        <v>5</v>
      </c>
      <c r="F102" s="43">
        <f t="shared" si="6"/>
        <v>100</v>
      </c>
      <c r="G102" s="9"/>
      <c r="H102" s="9"/>
      <c r="I102" s="47"/>
      <c r="J102" s="9">
        <v>5</v>
      </c>
      <c r="K102" s="9">
        <v>5</v>
      </c>
      <c r="L102" s="47">
        <f t="shared" si="7"/>
        <v>100</v>
      </c>
    </row>
    <row r="103" spans="1:12" ht="45" customHeight="1">
      <c r="A103" s="19" t="s">
        <v>45</v>
      </c>
      <c r="B103" s="4">
        <v>9000071590</v>
      </c>
      <c r="C103" s="4"/>
      <c r="D103" s="39">
        <f t="shared" si="5"/>
        <v>360.6</v>
      </c>
      <c r="E103" s="39">
        <f t="shared" si="5"/>
        <v>360.6</v>
      </c>
      <c r="F103" s="43">
        <f t="shared" si="6"/>
        <v>100</v>
      </c>
      <c r="G103" s="9">
        <f>G104+G105</f>
        <v>0</v>
      </c>
      <c r="H103" s="9">
        <f>H104+H105</f>
        <v>0</v>
      </c>
      <c r="I103" s="47"/>
      <c r="J103" s="9">
        <f>J104+J105</f>
        <v>360.6</v>
      </c>
      <c r="K103" s="9">
        <f>K104+K105</f>
        <v>360.6</v>
      </c>
      <c r="L103" s="47">
        <f t="shared" si="7"/>
        <v>100</v>
      </c>
    </row>
    <row r="104" spans="1:12" ht="60">
      <c r="A104" s="28" t="s">
        <v>5</v>
      </c>
      <c r="B104" s="4">
        <v>9000071590</v>
      </c>
      <c r="C104" s="4">
        <v>100</v>
      </c>
      <c r="D104" s="39">
        <f t="shared" si="5"/>
        <v>346.6</v>
      </c>
      <c r="E104" s="39">
        <f t="shared" si="5"/>
        <v>346.6</v>
      </c>
      <c r="F104" s="43">
        <f t="shared" si="6"/>
        <v>100</v>
      </c>
      <c r="G104" s="9"/>
      <c r="H104" s="9"/>
      <c r="I104" s="47"/>
      <c r="J104" s="9">
        <v>346.6</v>
      </c>
      <c r="K104" s="9">
        <v>346.6</v>
      </c>
      <c r="L104" s="47">
        <f t="shared" si="7"/>
        <v>100</v>
      </c>
    </row>
    <row r="105" spans="1:12" ht="30">
      <c r="A105" s="19" t="s">
        <v>14</v>
      </c>
      <c r="B105" s="4">
        <v>9000071590</v>
      </c>
      <c r="C105" s="4">
        <v>200</v>
      </c>
      <c r="D105" s="39">
        <f t="shared" si="5"/>
        <v>14</v>
      </c>
      <c r="E105" s="39">
        <f t="shared" si="5"/>
        <v>14</v>
      </c>
      <c r="F105" s="43">
        <f t="shared" si="6"/>
        <v>100</v>
      </c>
      <c r="G105" s="9"/>
      <c r="H105" s="9"/>
      <c r="I105" s="47"/>
      <c r="J105" s="9">
        <v>14</v>
      </c>
      <c r="K105" s="9">
        <v>14</v>
      </c>
      <c r="L105" s="47">
        <f t="shared" si="7"/>
        <v>100</v>
      </c>
    </row>
    <row r="106" spans="1:12" ht="15">
      <c r="A106" s="19" t="s">
        <v>57</v>
      </c>
      <c r="B106" s="4">
        <v>9000071600</v>
      </c>
      <c r="C106" s="4"/>
      <c r="D106" s="39">
        <f t="shared" si="5"/>
        <v>1202.1</v>
      </c>
      <c r="E106" s="39">
        <f t="shared" si="5"/>
        <v>1202.1</v>
      </c>
      <c r="F106" s="43">
        <f t="shared" si="6"/>
        <v>100</v>
      </c>
      <c r="G106" s="9">
        <f>G107+G108</f>
        <v>0</v>
      </c>
      <c r="H106" s="9">
        <f>H107+H108</f>
        <v>0</v>
      </c>
      <c r="I106" s="47"/>
      <c r="J106" s="9">
        <f>J107+J108</f>
        <v>1202.1</v>
      </c>
      <c r="K106" s="9">
        <f>K107+K108</f>
        <v>1202.1</v>
      </c>
      <c r="L106" s="47">
        <f t="shared" si="7"/>
        <v>100</v>
      </c>
    </row>
    <row r="107" spans="1:12" ht="60">
      <c r="A107" s="28" t="s">
        <v>5</v>
      </c>
      <c r="B107" s="4">
        <v>9000071600</v>
      </c>
      <c r="C107" s="4">
        <v>100</v>
      </c>
      <c r="D107" s="39">
        <f t="shared" si="5"/>
        <v>1047.425</v>
      </c>
      <c r="E107" s="39">
        <f t="shared" si="5"/>
        <v>1047.425</v>
      </c>
      <c r="F107" s="43">
        <f t="shared" si="6"/>
        <v>100</v>
      </c>
      <c r="G107" s="9"/>
      <c r="H107" s="9"/>
      <c r="I107" s="47"/>
      <c r="J107" s="9">
        <v>1047.425</v>
      </c>
      <c r="K107" s="9">
        <v>1047.425</v>
      </c>
      <c r="L107" s="47">
        <f t="shared" si="7"/>
        <v>100</v>
      </c>
    </row>
    <row r="108" spans="1:12" ht="30">
      <c r="A108" s="19" t="s">
        <v>14</v>
      </c>
      <c r="B108" s="4">
        <v>9000071600</v>
      </c>
      <c r="C108" s="4">
        <v>200</v>
      </c>
      <c r="D108" s="39">
        <f t="shared" si="5"/>
        <v>154.675</v>
      </c>
      <c r="E108" s="39">
        <f t="shared" si="5"/>
        <v>154.675</v>
      </c>
      <c r="F108" s="43">
        <f t="shared" si="6"/>
        <v>100</v>
      </c>
      <c r="G108" s="9"/>
      <c r="H108" s="9"/>
      <c r="I108" s="47"/>
      <c r="J108" s="9">
        <v>154.675</v>
      </c>
      <c r="K108" s="9">
        <v>154.675</v>
      </c>
      <c r="L108" s="47">
        <f t="shared" si="7"/>
        <v>100</v>
      </c>
    </row>
    <row r="109" spans="1:12" ht="15">
      <c r="A109" s="19" t="s">
        <v>46</v>
      </c>
      <c r="B109" s="4">
        <v>9000071610</v>
      </c>
      <c r="C109" s="4"/>
      <c r="D109" s="39">
        <f t="shared" si="5"/>
        <v>293.6</v>
      </c>
      <c r="E109" s="39">
        <f t="shared" si="5"/>
        <v>293.6</v>
      </c>
      <c r="F109" s="43">
        <f t="shared" si="6"/>
        <v>100</v>
      </c>
      <c r="G109" s="9">
        <f>G110+G111</f>
        <v>0</v>
      </c>
      <c r="H109" s="9">
        <f>H110+H111</f>
        <v>0</v>
      </c>
      <c r="I109" s="47"/>
      <c r="J109" s="9">
        <f>J110+J111</f>
        <v>293.6</v>
      </c>
      <c r="K109" s="9">
        <f>K110+K111</f>
        <v>293.6</v>
      </c>
      <c r="L109" s="47">
        <f t="shared" si="7"/>
        <v>100</v>
      </c>
    </row>
    <row r="110" spans="1:12" ht="60">
      <c r="A110" s="28" t="s">
        <v>5</v>
      </c>
      <c r="B110" s="4">
        <v>9000071610</v>
      </c>
      <c r="C110" s="4">
        <v>100</v>
      </c>
      <c r="D110" s="39">
        <f t="shared" si="5"/>
        <v>288.6</v>
      </c>
      <c r="E110" s="39">
        <f t="shared" si="5"/>
        <v>288.6</v>
      </c>
      <c r="F110" s="43">
        <f t="shared" si="6"/>
        <v>100</v>
      </c>
      <c r="G110" s="9"/>
      <c r="H110" s="9"/>
      <c r="I110" s="47"/>
      <c r="J110" s="9">
        <v>288.6</v>
      </c>
      <c r="K110" s="9">
        <v>288.6</v>
      </c>
      <c r="L110" s="47">
        <f t="shared" si="7"/>
        <v>100</v>
      </c>
    </row>
    <row r="111" spans="1:12" ht="30">
      <c r="A111" s="19" t="s">
        <v>14</v>
      </c>
      <c r="B111" s="4">
        <v>9000071610</v>
      </c>
      <c r="C111" s="4">
        <v>200</v>
      </c>
      <c r="D111" s="39">
        <f t="shared" si="5"/>
        <v>5</v>
      </c>
      <c r="E111" s="39">
        <f t="shared" si="5"/>
        <v>5</v>
      </c>
      <c r="F111" s="43">
        <f t="shared" si="6"/>
        <v>100</v>
      </c>
      <c r="G111" s="9"/>
      <c r="H111" s="9"/>
      <c r="I111" s="47"/>
      <c r="J111" s="9">
        <v>5</v>
      </c>
      <c r="K111" s="9">
        <v>5</v>
      </c>
      <c r="L111" s="47">
        <f t="shared" si="7"/>
        <v>100</v>
      </c>
    </row>
    <row r="112" spans="1:12" ht="105" hidden="1">
      <c r="A112" s="19" t="s">
        <v>53</v>
      </c>
      <c r="B112" s="4">
        <v>9000072470</v>
      </c>
      <c r="C112" s="4"/>
      <c r="D112" s="39">
        <f t="shared" si="5"/>
        <v>0</v>
      </c>
      <c r="E112" s="39">
        <f t="shared" si="5"/>
        <v>0</v>
      </c>
      <c r="F112" s="43" t="e">
        <f t="shared" si="6"/>
        <v>#DIV/0!</v>
      </c>
      <c r="G112" s="9">
        <f>G113</f>
        <v>0</v>
      </c>
      <c r="H112" s="9">
        <f>H113</f>
        <v>0</v>
      </c>
      <c r="I112" s="47"/>
      <c r="J112" s="9">
        <f>J113</f>
        <v>0</v>
      </c>
      <c r="K112" s="9">
        <f>K113</f>
        <v>0</v>
      </c>
      <c r="L112" s="47" t="e">
        <f t="shared" si="7"/>
        <v>#DIV/0!</v>
      </c>
    </row>
    <row r="113" spans="1:12" ht="15" hidden="1">
      <c r="A113" s="28" t="s">
        <v>9</v>
      </c>
      <c r="B113" s="4">
        <v>9000072470</v>
      </c>
      <c r="C113" s="4">
        <v>300</v>
      </c>
      <c r="D113" s="39">
        <f t="shared" si="5"/>
        <v>0</v>
      </c>
      <c r="E113" s="39">
        <f t="shared" si="5"/>
        <v>0</v>
      </c>
      <c r="F113" s="43" t="e">
        <f t="shared" si="6"/>
        <v>#DIV/0!</v>
      </c>
      <c r="G113" s="9"/>
      <c r="H113" s="9"/>
      <c r="I113" s="47"/>
      <c r="J113" s="9"/>
      <c r="K113" s="9"/>
      <c r="L113" s="47" t="e">
        <f t="shared" si="7"/>
        <v>#DIV/0!</v>
      </c>
    </row>
    <row r="114" spans="1:12" ht="45">
      <c r="A114" s="19" t="s">
        <v>54</v>
      </c>
      <c r="B114" s="4">
        <v>9000072480</v>
      </c>
      <c r="C114" s="4"/>
      <c r="D114" s="39">
        <f t="shared" si="5"/>
        <v>7063.2</v>
      </c>
      <c r="E114" s="39">
        <f t="shared" si="5"/>
        <v>6706.41587</v>
      </c>
      <c r="F114" s="43">
        <f t="shared" si="6"/>
        <v>94.9486899705516</v>
      </c>
      <c r="G114" s="9">
        <f aca="true" t="shared" si="8" ref="G114:K116">G115</f>
        <v>0</v>
      </c>
      <c r="H114" s="9">
        <f t="shared" si="8"/>
        <v>0</v>
      </c>
      <c r="I114" s="47"/>
      <c r="J114" s="9">
        <f t="shared" si="8"/>
        <v>7063.2</v>
      </c>
      <c r="K114" s="9">
        <f t="shared" si="8"/>
        <v>6706.41587</v>
      </c>
      <c r="L114" s="47">
        <f t="shared" si="7"/>
        <v>94.9486899705516</v>
      </c>
    </row>
    <row r="115" spans="1:12" ht="15">
      <c r="A115" s="28" t="s">
        <v>9</v>
      </c>
      <c r="B115" s="4">
        <v>9000072480</v>
      </c>
      <c r="C115" s="4">
        <v>300</v>
      </c>
      <c r="D115" s="39">
        <f t="shared" si="5"/>
        <v>7063.2</v>
      </c>
      <c r="E115" s="39">
        <f t="shared" si="5"/>
        <v>6706.41587</v>
      </c>
      <c r="F115" s="43">
        <f t="shared" si="6"/>
        <v>94.9486899705516</v>
      </c>
      <c r="G115" s="9"/>
      <c r="H115" s="9"/>
      <c r="I115" s="47"/>
      <c r="J115" s="9">
        <v>7063.2</v>
      </c>
      <c r="K115" s="9">
        <v>6706.41587</v>
      </c>
      <c r="L115" s="47">
        <f t="shared" si="7"/>
        <v>94.9486899705516</v>
      </c>
    </row>
    <row r="116" spans="1:12" ht="75">
      <c r="A116" s="2" t="s">
        <v>135</v>
      </c>
      <c r="B116" s="4">
        <v>9000072490</v>
      </c>
      <c r="C116" s="4"/>
      <c r="D116" s="39">
        <f t="shared" si="5"/>
        <v>50</v>
      </c>
      <c r="E116" s="39">
        <f t="shared" si="5"/>
        <v>0</v>
      </c>
      <c r="F116" s="43">
        <f t="shared" si="6"/>
        <v>0</v>
      </c>
      <c r="G116" s="9">
        <f t="shared" si="8"/>
        <v>0</v>
      </c>
      <c r="H116" s="9">
        <f t="shared" si="8"/>
        <v>0</v>
      </c>
      <c r="I116" s="47"/>
      <c r="J116" s="9">
        <f t="shared" si="8"/>
        <v>50</v>
      </c>
      <c r="K116" s="9">
        <f t="shared" si="8"/>
        <v>0</v>
      </c>
      <c r="L116" s="47">
        <f t="shared" si="7"/>
        <v>0</v>
      </c>
    </row>
    <row r="117" spans="1:12" ht="15">
      <c r="A117" s="28" t="s">
        <v>9</v>
      </c>
      <c r="B117" s="4">
        <v>9000072490</v>
      </c>
      <c r="C117" s="4">
        <v>300</v>
      </c>
      <c r="D117" s="39">
        <f t="shared" si="5"/>
        <v>50</v>
      </c>
      <c r="E117" s="39">
        <f t="shared" si="5"/>
        <v>0</v>
      </c>
      <c r="F117" s="43">
        <f t="shared" si="6"/>
        <v>0</v>
      </c>
      <c r="G117" s="9"/>
      <c r="H117" s="9"/>
      <c r="I117" s="47"/>
      <c r="J117" s="9">
        <v>50</v>
      </c>
      <c r="K117" s="9"/>
      <c r="L117" s="47">
        <f t="shared" si="7"/>
        <v>0</v>
      </c>
    </row>
    <row r="118" spans="1:12" ht="30">
      <c r="A118" s="19" t="s">
        <v>55</v>
      </c>
      <c r="B118" s="4">
        <v>9000072500</v>
      </c>
      <c r="C118" s="4"/>
      <c r="D118" s="39">
        <f t="shared" si="5"/>
        <v>50</v>
      </c>
      <c r="E118" s="39">
        <f t="shared" si="5"/>
        <v>0</v>
      </c>
      <c r="F118" s="43">
        <f t="shared" si="6"/>
        <v>0</v>
      </c>
      <c r="G118" s="9">
        <f>G119</f>
        <v>0</v>
      </c>
      <c r="H118" s="9">
        <f>H119</f>
        <v>0</v>
      </c>
      <c r="I118" s="47"/>
      <c r="J118" s="9">
        <f>J119</f>
        <v>50</v>
      </c>
      <c r="K118" s="9">
        <f>K119</f>
        <v>0</v>
      </c>
      <c r="L118" s="47">
        <f t="shared" si="7"/>
        <v>0</v>
      </c>
    </row>
    <row r="119" spans="1:12" ht="15">
      <c r="A119" s="28" t="s">
        <v>9</v>
      </c>
      <c r="B119" s="4">
        <v>9000072500</v>
      </c>
      <c r="C119" s="4">
        <v>300</v>
      </c>
      <c r="D119" s="39">
        <f t="shared" si="5"/>
        <v>50</v>
      </c>
      <c r="E119" s="39">
        <f t="shared" si="5"/>
        <v>0</v>
      </c>
      <c r="F119" s="43">
        <f t="shared" si="6"/>
        <v>0</v>
      </c>
      <c r="G119" s="9"/>
      <c r="H119" s="9"/>
      <c r="I119" s="47"/>
      <c r="J119" s="9">
        <v>50</v>
      </c>
      <c r="K119" s="9"/>
      <c r="L119" s="47">
        <f t="shared" si="7"/>
        <v>0</v>
      </c>
    </row>
    <row r="120" spans="1:12" ht="30">
      <c r="A120" s="18" t="s">
        <v>42</v>
      </c>
      <c r="B120" s="4">
        <v>9000072650</v>
      </c>
      <c r="C120" s="4"/>
      <c r="D120" s="39">
        <f t="shared" si="5"/>
        <v>2100</v>
      </c>
      <c r="E120" s="39">
        <f t="shared" si="5"/>
        <v>2100</v>
      </c>
      <c r="F120" s="43">
        <f t="shared" si="6"/>
        <v>100</v>
      </c>
      <c r="G120" s="9">
        <f>G121+G122</f>
        <v>0</v>
      </c>
      <c r="H120" s="9">
        <f>H121+H122</f>
        <v>0</v>
      </c>
      <c r="I120" s="47"/>
      <c r="J120" s="9">
        <f>J121+J122</f>
        <v>2100</v>
      </c>
      <c r="K120" s="9">
        <f>K121+K122</f>
        <v>2100</v>
      </c>
      <c r="L120" s="47">
        <f t="shared" si="7"/>
        <v>100</v>
      </c>
    </row>
    <row r="121" spans="1:12" ht="15">
      <c r="A121" s="28" t="s">
        <v>7</v>
      </c>
      <c r="B121" s="4">
        <v>9000072650</v>
      </c>
      <c r="C121" s="4">
        <v>500</v>
      </c>
      <c r="D121" s="39">
        <f t="shared" si="5"/>
        <v>200</v>
      </c>
      <c r="E121" s="39">
        <f t="shared" si="5"/>
        <v>200</v>
      </c>
      <c r="F121" s="43">
        <f t="shared" si="6"/>
        <v>100</v>
      </c>
      <c r="G121" s="9"/>
      <c r="H121" s="9"/>
      <c r="I121" s="47"/>
      <c r="J121" s="9">
        <v>200</v>
      </c>
      <c r="K121" s="9">
        <v>200</v>
      </c>
      <c r="L121" s="47">
        <f t="shared" si="7"/>
        <v>100</v>
      </c>
    </row>
    <row r="122" spans="1:12" ht="30">
      <c r="A122" s="28" t="s">
        <v>8</v>
      </c>
      <c r="B122" s="4">
        <v>9000072650</v>
      </c>
      <c r="C122" s="4">
        <v>600</v>
      </c>
      <c r="D122" s="39">
        <f t="shared" si="5"/>
        <v>1900</v>
      </c>
      <c r="E122" s="39">
        <f t="shared" si="5"/>
        <v>1900</v>
      </c>
      <c r="F122" s="43">
        <f t="shared" si="6"/>
        <v>100</v>
      </c>
      <c r="G122" s="9"/>
      <c r="H122" s="9"/>
      <c r="I122" s="47"/>
      <c r="J122" s="9">
        <v>1900</v>
      </c>
      <c r="K122" s="9">
        <v>1900</v>
      </c>
      <c r="L122" s="47">
        <f t="shared" si="7"/>
        <v>100</v>
      </c>
    </row>
    <row r="123" spans="1:12" ht="30">
      <c r="A123" s="58" t="s">
        <v>136</v>
      </c>
      <c r="B123" s="4">
        <v>9000072830</v>
      </c>
      <c r="C123" s="4"/>
      <c r="D123" s="39">
        <f aca="true" t="shared" si="9" ref="D123:E125">G123+J123</f>
        <v>5077.99328</v>
      </c>
      <c r="E123" s="39">
        <f t="shared" si="9"/>
        <v>5077.99328</v>
      </c>
      <c r="F123" s="43">
        <f>E123/D123*100</f>
        <v>100</v>
      </c>
      <c r="G123" s="9">
        <f>G124+G125</f>
        <v>0</v>
      </c>
      <c r="H123" s="9">
        <f>H124+H125</f>
        <v>0</v>
      </c>
      <c r="I123" s="47"/>
      <c r="J123" s="9">
        <f>J124+J125</f>
        <v>5077.99328</v>
      </c>
      <c r="K123" s="9">
        <f>K124+K125</f>
        <v>5077.99328</v>
      </c>
      <c r="L123" s="47">
        <f>K123/J123*100</f>
        <v>100</v>
      </c>
    </row>
    <row r="124" spans="1:12" ht="15">
      <c r="A124" s="28" t="s">
        <v>7</v>
      </c>
      <c r="B124" s="4">
        <v>9000072830</v>
      </c>
      <c r="C124" s="4">
        <v>500</v>
      </c>
      <c r="D124" s="39">
        <f t="shared" si="9"/>
        <v>914.17274</v>
      </c>
      <c r="E124" s="39">
        <f t="shared" si="9"/>
        <v>914.17274</v>
      </c>
      <c r="F124" s="43">
        <f>E124/D124*100</f>
        <v>100</v>
      </c>
      <c r="G124" s="9"/>
      <c r="H124" s="9"/>
      <c r="I124" s="47"/>
      <c r="J124" s="9">
        <v>914.17274</v>
      </c>
      <c r="K124" s="9">
        <v>914.17274</v>
      </c>
      <c r="L124" s="47">
        <f>K124/J124*100</f>
        <v>100</v>
      </c>
    </row>
    <row r="125" spans="1:12" ht="30">
      <c r="A125" s="28" t="s">
        <v>8</v>
      </c>
      <c r="B125" s="4">
        <v>9000072830</v>
      </c>
      <c r="C125" s="4">
        <v>600</v>
      </c>
      <c r="D125" s="39">
        <f t="shared" si="9"/>
        <v>4163.82054</v>
      </c>
      <c r="E125" s="39">
        <f t="shared" si="9"/>
        <v>4163.82054</v>
      </c>
      <c r="F125" s="43">
        <f>E125/D125*100</f>
        <v>100</v>
      </c>
      <c r="G125" s="9"/>
      <c r="H125" s="9"/>
      <c r="I125" s="47"/>
      <c r="J125" s="9">
        <v>4163.82054</v>
      </c>
      <c r="K125" s="9">
        <v>4163.82054</v>
      </c>
      <c r="L125" s="47">
        <f>K125/J125*100</f>
        <v>100</v>
      </c>
    </row>
    <row r="126" spans="1:12" ht="45">
      <c r="A126" s="19" t="s">
        <v>51</v>
      </c>
      <c r="B126" s="4">
        <v>9000072950</v>
      </c>
      <c r="C126" s="4"/>
      <c r="D126" s="39">
        <f t="shared" si="5"/>
        <v>5.60019</v>
      </c>
      <c r="E126" s="39">
        <f t="shared" si="5"/>
        <v>5.40128</v>
      </c>
      <c r="F126" s="43">
        <f t="shared" si="6"/>
        <v>96.448156223271</v>
      </c>
      <c r="G126" s="9">
        <f aca="true" t="shared" si="10" ref="G126:K128">G127</f>
        <v>0</v>
      </c>
      <c r="H126" s="9">
        <f t="shared" si="10"/>
        <v>0</v>
      </c>
      <c r="I126" s="47"/>
      <c r="J126" s="9">
        <f t="shared" si="10"/>
        <v>5.60019</v>
      </c>
      <c r="K126" s="9">
        <f t="shared" si="10"/>
        <v>5.40128</v>
      </c>
      <c r="L126" s="47">
        <f t="shared" si="7"/>
        <v>96.448156223271</v>
      </c>
    </row>
    <row r="127" spans="1:12" ht="30">
      <c r="A127" s="28" t="s">
        <v>12</v>
      </c>
      <c r="B127" s="4">
        <v>9000072950</v>
      </c>
      <c r="C127" s="4">
        <v>400</v>
      </c>
      <c r="D127" s="39">
        <f t="shared" si="5"/>
        <v>5.60019</v>
      </c>
      <c r="E127" s="39">
        <f t="shared" si="5"/>
        <v>5.40128</v>
      </c>
      <c r="F127" s="43">
        <f t="shared" si="6"/>
        <v>96.448156223271</v>
      </c>
      <c r="G127" s="9"/>
      <c r="H127" s="9"/>
      <c r="I127" s="47"/>
      <c r="J127" s="9">
        <v>5.60019</v>
      </c>
      <c r="K127" s="9">
        <v>5.40128</v>
      </c>
      <c r="L127" s="47">
        <f t="shared" si="7"/>
        <v>96.448156223271</v>
      </c>
    </row>
    <row r="128" spans="1:12" ht="45">
      <c r="A128" s="19" t="s">
        <v>51</v>
      </c>
      <c r="B128" s="4">
        <v>9000072960</v>
      </c>
      <c r="C128" s="4"/>
      <c r="D128" s="39">
        <f t="shared" si="5"/>
        <v>4421.542</v>
      </c>
      <c r="E128" s="39">
        <f t="shared" si="5"/>
        <v>4421.542</v>
      </c>
      <c r="F128" s="43">
        <f t="shared" si="6"/>
        <v>100</v>
      </c>
      <c r="G128" s="9">
        <f t="shared" si="10"/>
        <v>0</v>
      </c>
      <c r="H128" s="9">
        <f t="shared" si="10"/>
        <v>0</v>
      </c>
      <c r="I128" s="47"/>
      <c r="J128" s="9">
        <f t="shared" si="10"/>
        <v>4421.542</v>
      </c>
      <c r="K128" s="9">
        <f t="shared" si="10"/>
        <v>4421.542</v>
      </c>
      <c r="L128" s="47">
        <f t="shared" si="7"/>
        <v>100</v>
      </c>
    </row>
    <row r="129" spans="1:12" ht="30">
      <c r="A129" s="28" t="s">
        <v>12</v>
      </c>
      <c r="B129" s="4">
        <v>9000072960</v>
      </c>
      <c r="C129" s="4">
        <v>400</v>
      </c>
      <c r="D129" s="39">
        <f t="shared" si="5"/>
        <v>4421.542</v>
      </c>
      <c r="E129" s="39">
        <f t="shared" si="5"/>
        <v>4421.542</v>
      </c>
      <c r="F129" s="43">
        <f t="shared" si="6"/>
        <v>100</v>
      </c>
      <c r="G129" s="9"/>
      <c r="H129" s="9"/>
      <c r="I129" s="47"/>
      <c r="J129" s="9">
        <v>4421.542</v>
      </c>
      <c r="K129" s="9">
        <v>4421.542</v>
      </c>
      <c r="L129" s="47">
        <f t="shared" si="7"/>
        <v>100</v>
      </c>
    </row>
    <row r="130" spans="1:12" ht="45">
      <c r="A130" s="19" t="s">
        <v>51</v>
      </c>
      <c r="B130" s="4" t="s">
        <v>25</v>
      </c>
      <c r="C130" s="4"/>
      <c r="D130" s="39">
        <f t="shared" si="5"/>
        <v>918.453</v>
      </c>
      <c r="E130" s="39">
        <f t="shared" si="5"/>
        <v>918.453</v>
      </c>
      <c r="F130" s="43">
        <f t="shared" si="6"/>
        <v>100</v>
      </c>
      <c r="G130" s="9">
        <f aca="true" t="shared" si="11" ref="G130:K132">G131</f>
        <v>0</v>
      </c>
      <c r="H130" s="9">
        <f t="shared" si="11"/>
        <v>0</v>
      </c>
      <c r="I130" s="47"/>
      <c r="J130" s="9">
        <f t="shared" si="11"/>
        <v>918.453</v>
      </c>
      <c r="K130" s="9">
        <f t="shared" si="11"/>
        <v>918.453</v>
      </c>
      <c r="L130" s="47">
        <f t="shared" si="7"/>
        <v>100</v>
      </c>
    </row>
    <row r="131" spans="1:12" ht="30">
      <c r="A131" s="28" t="s">
        <v>12</v>
      </c>
      <c r="B131" s="4" t="s">
        <v>25</v>
      </c>
      <c r="C131" s="4">
        <v>400</v>
      </c>
      <c r="D131" s="39">
        <f t="shared" si="5"/>
        <v>918.453</v>
      </c>
      <c r="E131" s="39">
        <f t="shared" si="5"/>
        <v>918.453</v>
      </c>
      <c r="F131" s="43">
        <f t="shared" si="6"/>
        <v>100</v>
      </c>
      <c r="G131" s="9"/>
      <c r="H131" s="9"/>
      <c r="I131" s="47"/>
      <c r="J131" s="9">
        <v>918.453</v>
      </c>
      <c r="K131" s="9">
        <v>918.453</v>
      </c>
      <c r="L131" s="47">
        <f t="shared" si="7"/>
        <v>100</v>
      </c>
    </row>
    <row r="132" spans="1:12" ht="45" hidden="1">
      <c r="A132" s="19" t="s">
        <v>51</v>
      </c>
      <c r="B132" s="4">
        <v>9000072950</v>
      </c>
      <c r="C132" s="4"/>
      <c r="D132" s="39">
        <f t="shared" si="5"/>
        <v>0</v>
      </c>
      <c r="E132" s="39">
        <f t="shared" si="5"/>
        <v>0</v>
      </c>
      <c r="F132" s="43" t="e">
        <f t="shared" si="6"/>
        <v>#DIV/0!</v>
      </c>
      <c r="G132" s="9">
        <f t="shared" si="11"/>
        <v>0</v>
      </c>
      <c r="H132" s="9">
        <f t="shared" si="11"/>
        <v>0</v>
      </c>
      <c r="I132" s="47" t="e">
        <f aca="true" t="shared" si="12" ref="I132:I196">H132/G132*100</f>
        <v>#DIV/0!</v>
      </c>
      <c r="J132" s="9">
        <f t="shared" si="11"/>
        <v>0</v>
      </c>
      <c r="K132" s="9">
        <f t="shared" si="11"/>
        <v>0</v>
      </c>
      <c r="L132" s="47" t="e">
        <f t="shared" si="7"/>
        <v>#DIV/0!</v>
      </c>
    </row>
    <row r="133" spans="1:12" ht="30" hidden="1">
      <c r="A133" s="28" t="s">
        <v>12</v>
      </c>
      <c r="B133" s="4">
        <v>9000072950</v>
      </c>
      <c r="C133" s="4">
        <v>400</v>
      </c>
      <c r="D133" s="39">
        <f t="shared" si="5"/>
        <v>0</v>
      </c>
      <c r="E133" s="39">
        <f t="shared" si="5"/>
        <v>0</v>
      </c>
      <c r="F133" s="43" t="e">
        <f t="shared" si="6"/>
        <v>#DIV/0!</v>
      </c>
      <c r="G133" s="9"/>
      <c r="H133" s="9"/>
      <c r="I133" s="47" t="e">
        <f t="shared" si="12"/>
        <v>#DIV/0!</v>
      </c>
      <c r="J133" s="9"/>
      <c r="K133" s="9"/>
      <c r="L133" s="47" t="e">
        <f t="shared" si="7"/>
        <v>#DIV/0!</v>
      </c>
    </row>
    <row r="134" spans="1:12" ht="30">
      <c r="A134" s="19" t="s">
        <v>43</v>
      </c>
      <c r="B134" s="4">
        <v>9000090010</v>
      </c>
      <c r="C134" s="4"/>
      <c r="D134" s="39">
        <f t="shared" si="5"/>
        <v>627.7</v>
      </c>
      <c r="E134" s="39">
        <f t="shared" si="5"/>
        <v>620.69465</v>
      </c>
      <c r="F134" s="43">
        <f t="shared" si="6"/>
        <v>98.88396527003344</v>
      </c>
      <c r="G134" s="9">
        <f>G135+G136+G137</f>
        <v>627.7</v>
      </c>
      <c r="H134" s="9">
        <f>H135+H136+H137</f>
        <v>620.69465</v>
      </c>
      <c r="I134" s="47">
        <f t="shared" si="12"/>
        <v>98.88396527003344</v>
      </c>
      <c r="J134" s="9">
        <f>J135</f>
        <v>0</v>
      </c>
      <c r="K134" s="9">
        <f>K135</f>
        <v>0</v>
      </c>
      <c r="L134" s="47"/>
    </row>
    <row r="135" spans="1:12" ht="60">
      <c r="A135" s="30" t="s">
        <v>5</v>
      </c>
      <c r="B135" s="4">
        <v>9000090010</v>
      </c>
      <c r="C135" s="31">
        <v>100</v>
      </c>
      <c r="D135" s="39">
        <f t="shared" si="5"/>
        <v>343</v>
      </c>
      <c r="E135" s="39">
        <f t="shared" si="5"/>
        <v>336.29374</v>
      </c>
      <c r="F135" s="43">
        <f t="shared" si="6"/>
        <v>98.04482215743441</v>
      </c>
      <c r="G135" s="9">
        <v>343</v>
      </c>
      <c r="H135" s="9">
        <v>336.29374</v>
      </c>
      <c r="I135" s="47">
        <f t="shared" si="12"/>
        <v>98.04482215743441</v>
      </c>
      <c r="J135" s="9"/>
      <c r="K135" s="9"/>
      <c r="L135" s="47"/>
    </row>
    <row r="136" spans="1:12" ht="30">
      <c r="A136" s="19" t="s">
        <v>14</v>
      </c>
      <c r="B136" s="4">
        <v>9000090010</v>
      </c>
      <c r="C136" s="4">
        <v>200</v>
      </c>
      <c r="D136" s="39">
        <f>G136+J136</f>
        <v>284.7</v>
      </c>
      <c r="E136" s="39">
        <f>H136+K136</f>
        <v>215.43091</v>
      </c>
      <c r="F136" s="43">
        <f>E136/D136*100</f>
        <v>75.66944502985599</v>
      </c>
      <c r="G136" s="9">
        <v>215.7</v>
      </c>
      <c r="H136" s="9">
        <v>215.43091</v>
      </c>
      <c r="I136" s="47">
        <f t="shared" si="12"/>
        <v>99.87524802967084</v>
      </c>
      <c r="J136" s="9">
        <v>69</v>
      </c>
      <c r="K136" s="9"/>
      <c r="L136" s="47">
        <f t="shared" si="7"/>
        <v>0</v>
      </c>
    </row>
    <row r="137" spans="1:12" ht="15">
      <c r="A137" s="28" t="s">
        <v>9</v>
      </c>
      <c r="B137" s="4">
        <v>9000090010</v>
      </c>
      <c r="C137" s="4">
        <v>300</v>
      </c>
      <c r="D137" s="39">
        <f t="shared" si="5"/>
        <v>69</v>
      </c>
      <c r="E137" s="39">
        <f t="shared" si="5"/>
        <v>68.97</v>
      </c>
      <c r="F137" s="43">
        <f t="shared" si="6"/>
        <v>99.95652173913044</v>
      </c>
      <c r="G137" s="9">
        <v>69</v>
      </c>
      <c r="H137" s="9">
        <v>68.97</v>
      </c>
      <c r="I137" s="47">
        <f t="shared" si="12"/>
        <v>99.95652173913044</v>
      </c>
      <c r="J137" s="9"/>
      <c r="K137" s="9"/>
      <c r="L137" s="47"/>
    </row>
    <row r="138" spans="1:12" ht="15">
      <c r="A138" s="28" t="s">
        <v>27</v>
      </c>
      <c r="B138" s="4">
        <v>9000090020</v>
      </c>
      <c r="C138" s="4"/>
      <c r="D138" s="39">
        <f t="shared" si="5"/>
        <v>24780.699999999997</v>
      </c>
      <c r="E138" s="39">
        <f t="shared" si="5"/>
        <v>24546.44943</v>
      </c>
      <c r="F138" s="43">
        <f t="shared" si="6"/>
        <v>99.0547055975013</v>
      </c>
      <c r="G138" s="9">
        <f>G139+G140+G142+G141</f>
        <v>24780.699999999997</v>
      </c>
      <c r="H138" s="9">
        <f>H139+H140+H142+H141</f>
        <v>24546.44943</v>
      </c>
      <c r="I138" s="47">
        <f t="shared" si="12"/>
        <v>99.0547055975013</v>
      </c>
      <c r="J138" s="9">
        <f>J139+J140+J142</f>
        <v>0</v>
      </c>
      <c r="K138" s="9">
        <f>K139+K140+K142</f>
        <v>0</v>
      </c>
      <c r="L138" s="47"/>
    </row>
    <row r="139" spans="1:12" ht="60">
      <c r="A139" s="28" t="s">
        <v>5</v>
      </c>
      <c r="B139" s="4">
        <v>9000090020</v>
      </c>
      <c r="C139" s="4">
        <v>100</v>
      </c>
      <c r="D139" s="39">
        <f t="shared" si="5"/>
        <v>22720.8</v>
      </c>
      <c r="E139" s="39">
        <f t="shared" si="5"/>
        <v>22690.89626</v>
      </c>
      <c r="F139" s="43">
        <f t="shared" si="6"/>
        <v>99.86838606035</v>
      </c>
      <c r="G139" s="9">
        <v>22720.8</v>
      </c>
      <c r="H139" s="9">
        <v>22690.89626</v>
      </c>
      <c r="I139" s="47">
        <f t="shared" si="12"/>
        <v>99.86838606035</v>
      </c>
      <c r="J139" s="9"/>
      <c r="K139" s="9"/>
      <c r="L139" s="47"/>
    </row>
    <row r="140" spans="1:12" ht="30">
      <c r="A140" s="19" t="s">
        <v>14</v>
      </c>
      <c r="B140" s="4">
        <v>9000090020</v>
      </c>
      <c r="C140" s="4">
        <v>200</v>
      </c>
      <c r="D140" s="39">
        <f t="shared" si="5"/>
        <v>1874.1</v>
      </c>
      <c r="E140" s="39">
        <f t="shared" si="5"/>
        <v>1676.37172</v>
      </c>
      <c r="F140" s="43">
        <f t="shared" si="6"/>
        <v>89.44942745851343</v>
      </c>
      <c r="G140" s="9">
        <v>1874.1</v>
      </c>
      <c r="H140" s="9">
        <v>1676.37172</v>
      </c>
      <c r="I140" s="47">
        <f t="shared" si="12"/>
        <v>89.44942745851343</v>
      </c>
      <c r="J140" s="9"/>
      <c r="K140" s="9"/>
      <c r="L140" s="47"/>
    </row>
    <row r="141" spans="1:12" ht="15">
      <c r="A141" s="28" t="s">
        <v>9</v>
      </c>
      <c r="B141" s="4">
        <v>9000090020</v>
      </c>
      <c r="C141" s="4">
        <v>300</v>
      </c>
      <c r="D141" s="39">
        <f>G141+J141</f>
        <v>25</v>
      </c>
      <c r="E141" s="39">
        <f>H141+K141</f>
        <v>23.973</v>
      </c>
      <c r="F141" s="43">
        <f>E141/D141*100</f>
        <v>95.892</v>
      </c>
      <c r="G141" s="9">
        <v>25</v>
      </c>
      <c r="H141" s="9">
        <v>23.973</v>
      </c>
      <c r="I141" s="47">
        <f>H141/G141*100</f>
        <v>95.892</v>
      </c>
      <c r="J141" s="9"/>
      <c r="K141" s="9"/>
      <c r="L141" s="47"/>
    </row>
    <row r="142" spans="1:12" ht="15">
      <c r="A142" s="28" t="s">
        <v>6</v>
      </c>
      <c r="B142" s="4">
        <v>9000090020</v>
      </c>
      <c r="C142" s="4">
        <v>800</v>
      </c>
      <c r="D142" s="39">
        <f t="shared" si="5"/>
        <v>160.8</v>
      </c>
      <c r="E142" s="39">
        <f t="shared" si="5"/>
        <v>155.20845</v>
      </c>
      <c r="F142" s="43">
        <f t="shared" si="6"/>
        <v>96.52266791044775</v>
      </c>
      <c r="G142" s="9">
        <v>160.8</v>
      </c>
      <c r="H142" s="9">
        <v>155.20845</v>
      </c>
      <c r="I142" s="47">
        <f t="shared" si="12"/>
        <v>96.52266791044775</v>
      </c>
      <c r="J142" s="9"/>
      <c r="K142" s="9"/>
      <c r="L142" s="47"/>
    </row>
    <row r="143" spans="1:12" ht="30" hidden="1">
      <c r="A143" s="28" t="s">
        <v>29</v>
      </c>
      <c r="B143" s="4">
        <v>9000090030</v>
      </c>
      <c r="C143" s="4"/>
      <c r="D143" s="39">
        <f t="shared" si="5"/>
        <v>0</v>
      </c>
      <c r="E143" s="39">
        <f t="shared" si="5"/>
        <v>0</v>
      </c>
      <c r="F143" s="43" t="e">
        <f t="shared" si="6"/>
        <v>#DIV/0!</v>
      </c>
      <c r="G143" s="9">
        <f>G144</f>
        <v>0</v>
      </c>
      <c r="H143" s="9">
        <f>H144</f>
        <v>0</v>
      </c>
      <c r="I143" s="47" t="e">
        <f t="shared" si="12"/>
        <v>#DIV/0!</v>
      </c>
      <c r="J143" s="9">
        <f>J144</f>
        <v>0</v>
      </c>
      <c r="K143" s="9">
        <f>K144</f>
        <v>0</v>
      </c>
      <c r="L143" s="47"/>
    </row>
    <row r="144" spans="1:12" ht="15" hidden="1">
      <c r="A144" s="28" t="s">
        <v>6</v>
      </c>
      <c r="B144" s="4">
        <v>9000090030</v>
      </c>
      <c r="C144" s="4">
        <v>800</v>
      </c>
      <c r="D144" s="39">
        <f t="shared" si="5"/>
        <v>0</v>
      </c>
      <c r="E144" s="39">
        <f t="shared" si="5"/>
        <v>0</v>
      </c>
      <c r="F144" s="43" t="e">
        <f t="shared" si="6"/>
        <v>#DIV/0!</v>
      </c>
      <c r="G144" s="9"/>
      <c r="H144" s="9"/>
      <c r="I144" s="47" t="e">
        <f t="shared" si="12"/>
        <v>#DIV/0!</v>
      </c>
      <c r="J144" s="9"/>
      <c r="K144" s="9"/>
      <c r="L144" s="47"/>
    </row>
    <row r="145" spans="1:12" ht="30">
      <c r="A145" s="28" t="s">
        <v>30</v>
      </c>
      <c r="B145" s="4">
        <v>9000090040</v>
      </c>
      <c r="C145" s="4"/>
      <c r="D145" s="39">
        <f t="shared" si="5"/>
        <v>56.5</v>
      </c>
      <c r="E145" s="39">
        <f t="shared" si="5"/>
        <v>56.45</v>
      </c>
      <c r="F145" s="43">
        <f t="shared" si="6"/>
        <v>99.91150442477877</v>
      </c>
      <c r="G145" s="9">
        <f>G146+G147+G148</f>
        <v>56.5</v>
      </c>
      <c r="H145" s="9">
        <f>H146+H147+H148</f>
        <v>56.45</v>
      </c>
      <c r="I145" s="47">
        <f t="shared" si="12"/>
        <v>99.91150442477877</v>
      </c>
      <c r="J145" s="9">
        <f>J146+J147+J148</f>
        <v>0</v>
      </c>
      <c r="K145" s="9">
        <f>K146+K147+K148</f>
        <v>0</v>
      </c>
      <c r="L145" s="47"/>
    </row>
    <row r="146" spans="1:12" ht="30">
      <c r="A146" s="19" t="s">
        <v>14</v>
      </c>
      <c r="B146" s="4">
        <v>9000090040</v>
      </c>
      <c r="C146" s="4">
        <v>200</v>
      </c>
      <c r="D146" s="39">
        <f t="shared" si="5"/>
        <v>46.5</v>
      </c>
      <c r="E146" s="39">
        <f t="shared" si="5"/>
        <v>46.45</v>
      </c>
      <c r="F146" s="43">
        <f t="shared" si="6"/>
        <v>99.89247311827958</v>
      </c>
      <c r="G146" s="9">
        <v>46.5</v>
      </c>
      <c r="H146" s="9">
        <v>46.45</v>
      </c>
      <c r="I146" s="47">
        <f t="shared" si="12"/>
        <v>99.89247311827958</v>
      </c>
      <c r="J146" s="9"/>
      <c r="K146" s="9"/>
      <c r="L146" s="47"/>
    </row>
    <row r="147" spans="1:12" ht="15" hidden="1">
      <c r="A147" s="28" t="s">
        <v>9</v>
      </c>
      <c r="B147" s="4">
        <v>9000090040</v>
      </c>
      <c r="C147" s="4">
        <v>300</v>
      </c>
      <c r="D147" s="39">
        <f t="shared" si="5"/>
        <v>0</v>
      </c>
      <c r="E147" s="39">
        <f t="shared" si="5"/>
        <v>0</v>
      </c>
      <c r="F147" s="43" t="e">
        <f t="shared" si="6"/>
        <v>#DIV/0!</v>
      </c>
      <c r="G147" s="9"/>
      <c r="H147" s="9"/>
      <c r="I147" s="47" t="e">
        <f t="shared" si="12"/>
        <v>#DIV/0!</v>
      </c>
      <c r="J147" s="9"/>
      <c r="K147" s="9"/>
      <c r="L147" s="47"/>
    </row>
    <row r="148" spans="1:12" ht="15">
      <c r="A148" s="28" t="s">
        <v>6</v>
      </c>
      <c r="B148" s="4">
        <v>9000090040</v>
      </c>
      <c r="C148" s="4">
        <v>800</v>
      </c>
      <c r="D148" s="39">
        <f t="shared" si="5"/>
        <v>10</v>
      </c>
      <c r="E148" s="39">
        <f t="shared" si="5"/>
        <v>10</v>
      </c>
      <c r="F148" s="43">
        <f t="shared" si="6"/>
        <v>100</v>
      </c>
      <c r="G148" s="9">
        <v>10</v>
      </c>
      <c r="H148" s="9">
        <v>10</v>
      </c>
      <c r="I148" s="47">
        <f t="shared" si="12"/>
        <v>100</v>
      </c>
      <c r="J148" s="9"/>
      <c r="K148" s="9"/>
      <c r="L148" s="47"/>
    </row>
    <row r="149" spans="1:12" ht="48.75" customHeight="1">
      <c r="A149" s="28" t="s">
        <v>10</v>
      </c>
      <c r="B149" s="4">
        <v>9000090050</v>
      </c>
      <c r="C149" s="4"/>
      <c r="D149" s="39">
        <f t="shared" si="5"/>
        <v>92.7</v>
      </c>
      <c r="E149" s="39">
        <f t="shared" si="5"/>
        <v>92.645</v>
      </c>
      <c r="F149" s="43">
        <f t="shared" si="6"/>
        <v>99.94066882416396</v>
      </c>
      <c r="G149" s="9">
        <f>G150+G151</f>
        <v>92.7</v>
      </c>
      <c r="H149" s="9">
        <f>H150+H151</f>
        <v>92.645</v>
      </c>
      <c r="I149" s="47">
        <f t="shared" si="12"/>
        <v>99.94066882416396</v>
      </c>
      <c r="J149" s="9">
        <f>J150+J151</f>
        <v>0</v>
      </c>
      <c r="K149" s="9">
        <f>K150+K151</f>
        <v>0</v>
      </c>
      <c r="L149" s="47"/>
    </row>
    <row r="150" spans="1:12" ht="30">
      <c r="A150" s="19" t="s">
        <v>14</v>
      </c>
      <c r="B150" s="4">
        <v>9000090050</v>
      </c>
      <c r="C150" s="4">
        <v>200</v>
      </c>
      <c r="D150" s="39">
        <f t="shared" si="5"/>
        <v>92.7</v>
      </c>
      <c r="E150" s="39">
        <f t="shared" si="5"/>
        <v>92.645</v>
      </c>
      <c r="F150" s="43">
        <f t="shared" si="6"/>
        <v>99.94066882416396</v>
      </c>
      <c r="G150" s="9">
        <v>92.7</v>
      </c>
      <c r="H150" s="9">
        <v>92.645</v>
      </c>
      <c r="I150" s="47">
        <f t="shared" si="12"/>
        <v>99.94066882416396</v>
      </c>
      <c r="J150" s="9"/>
      <c r="K150" s="9"/>
      <c r="L150" s="47"/>
    </row>
    <row r="151" spans="1:12" ht="15" hidden="1">
      <c r="A151" s="28" t="s">
        <v>6</v>
      </c>
      <c r="B151" s="4">
        <v>9000090050</v>
      </c>
      <c r="C151" s="4">
        <v>800</v>
      </c>
      <c r="D151" s="39">
        <f t="shared" si="5"/>
        <v>0</v>
      </c>
      <c r="E151" s="39">
        <f t="shared" si="5"/>
        <v>0</v>
      </c>
      <c r="F151" s="43" t="e">
        <f t="shared" si="6"/>
        <v>#DIV/0!</v>
      </c>
      <c r="G151" s="9"/>
      <c r="H151" s="9"/>
      <c r="I151" s="47" t="e">
        <f t="shared" si="12"/>
        <v>#DIV/0!</v>
      </c>
      <c r="J151" s="9"/>
      <c r="K151" s="9"/>
      <c r="L151" s="47"/>
    </row>
    <row r="152" spans="1:12" ht="15" hidden="1">
      <c r="A152" s="28" t="s">
        <v>31</v>
      </c>
      <c r="B152" s="4">
        <v>9000090060</v>
      </c>
      <c r="C152" s="4"/>
      <c r="D152" s="39">
        <f t="shared" si="5"/>
        <v>0</v>
      </c>
      <c r="E152" s="39">
        <f t="shared" si="5"/>
        <v>0</v>
      </c>
      <c r="F152" s="43" t="e">
        <f t="shared" si="6"/>
        <v>#DIV/0!</v>
      </c>
      <c r="G152" s="9">
        <f>G153</f>
        <v>0</v>
      </c>
      <c r="H152" s="9">
        <f>H153</f>
        <v>0</v>
      </c>
      <c r="I152" s="47" t="e">
        <f t="shared" si="12"/>
        <v>#DIV/0!</v>
      </c>
      <c r="J152" s="9">
        <f>J153</f>
        <v>0</v>
      </c>
      <c r="K152" s="9">
        <f>K153</f>
        <v>0</v>
      </c>
      <c r="L152" s="47"/>
    </row>
    <row r="153" spans="1:12" ht="30" hidden="1">
      <c r="A153" s="19" t="s">
        <v>14</v>
      </c>
      <c r="B153" s="4">
        <v>9000090060</v>
      </c>
      <c r="C153" s="4">
        <v>200</v>
      </c>
      <c r="D153" s="39">
        <f aca="true" t="shared" si="13" ref="D153:E207">G153+J153</f>
        <v>0</v>
      </c>
      <c r="E153" s="39">
        <f t="shared" si="13"/>
        <v>0</v>
      </c>
      <c r="F153" s="43" t="e">
        <f aca="true" t="shared" si="14" ref="F153:F207">E153/D153*100</f>
        <v>#DIV/0!</v>
      </c>
      <c r="G153" s="9"/>
      <c r="H153" s="9"/>
      <c r="I153" s="47" t="e">
        <f t="shared" si="12"/>
        <v>#DIV/0!</v>
      </c>
      <c r="J153" s="9"/>
      <c r="K153" s="9"/>
      <c r="L153" s="47"/>
    </row>
    <row r="154" spans="1:12" ht="30">
      <c r="A154" s="28" t="s">
        <v>37</v>
      </c>
      <c r="B154" s="4">
        <v>9000090070</v>
      </c>
      <c r="C154" s="4"/>
      <c r="D154" s="39">
        <f t="shared" si="13"/>
        <v>8670.3</v>
      </c>
      <c r="E154" s="39">
        <f t="shared" si="13"/>
        <v>8403.289819999998</v>
      </c>
      <c r="F154" s="43">
        <f t="shared" si="14"/>
        <v>96.92040436893762</v>
      </c>
      <c r="G154" s="9">
        <f>G155+G156+G157</f>
        <v>8670.3</v>
      </c>
      <c r="H154" s="9">
        <f>H155+H156+H157</f>
        <v>8403.289819999998</v>
      </c>
      <c r="I154" s="47">
        <f t="shared" si="12"/>
        <v>96.92040436893762</v>
      </c>
      <c r="J154" s="9">
        <f>J155+J156+J157</f>
        <v>0</v>
      </c>
      <c r="K154" s="9">
        <f>K155+K156+K157</f>
        <v>0</v>
      </c>
      <c r="L154" s="47"/>
    </row>
    <row r="155" spans="1:12" ht="60">
      <c r="A155" s="28" t="s">
        <v>5</v>
      </c>
      <c r="B155" s="4">
        <v>9000090070</v>
      </c>
      <c r="C155" s="4">
        <v>100</v>
      </c>
      <c r="D155" s="39">
        <f t="shared" si="13"/>
        <v>5443.3</v>
      </c>
      <c r="E155" s="39">
        <f t="shared" si="13"/>
        <v>5442.81726</v>
      </c>
      <c r="F155" s="43">
        <f t="shared" si="14"/>
        <v>99.99113148274024</v>
      </c>
      <c r="G155" s="9">
        <v>5443.3</v>
      </c>
      <c r="H155" s="9">
        <v>5442.81726</v>
      </c>
      <c r="I155" s="47">
        <f t="shared" si="12"/>
        <v>99.99113148274024</v>
      </c>
      <c r="J155" s="9"/>
      <c r="K155" s="9"/>
      <c r="L155" s="47"/>
    </row>
    <row r="156" spans="1:12" ht="30">
      <c r="A156" s="19" t="s">
        <v>14</v>
      </c>
      <c r="B156" s="4">
        <v>9000090070</v>
      </c>
      <c r="C156" s="4">
        <v>200</v>
      </c>
      <c r="D156" s="39">
        <f t="shared" si="13"/>
        <v>3125.5</v>
      </c>
      <c r="E156" s="39">
        <f t="shared" si="13"/>
        <v>2863.50176</v>
      </c>
      <c r="F156" s="43">
        <f t="shared" si="14"/>
        <v>91.61739753639418</v>
      </c>
      <c r="G156" s="9">
        <v>3125.5</v>
      </c>
      <c r="H156" s="9">
        <v>2863.50176</v>
      </c>
      <c r="I156" s="47">
        <f t="shared" si="12"/>
        <v>91.61739753639418</v>
      </c>
      <c r="J156" s="9"/>
      <c r="K156" s="9"/>
      <c r="L156" s="47"/>
    </row>
    <row r="157" spans="1:12" ht="15">
      <c r="A157" s="28" t="s">
        <v>6</v>
      </c>
      <c r="B157" s="4">
        <v>9000090070</v>
      </c>
      <c r="C157" s="4">
        <v>800</v>
      </c>
      <c r="D157" s="39">
        <f t="shared" si="13"/>
        <v>101.5</v>
      </c>
      <c r="E157" s="39">
        <f t="shared" si="13"/>
        <v>96.9708</v>
      </c>
      <c r="F157" s="43">
        <f t="shared" si="14"/>
        <v>95.53773399014777</v>
      </c>
      <c r="G157" s="9">
        <v>101.5</v>
      </c>
      <c r="H157" s="9">
        <v>96.9708</v>
      </c>
      <c r="I157" s="47">
        <f t="shared" si="12"/>
        <v>95.53773399014777</v>
      </c>
      <c r="J157" s="9"/>
      <c r="K157" s="9"/>
      <c r="L157" s="47"/>
    </row>
    <row r="158" spans="1:12" ht="15">
      <c r="A158" s="15" t="s">
        <v>38</v>
      </c>
      <c r="B158" s="4">
        <v>9000090100</v>
      </c>
      <c r="C158" s="4"/>
      <c r="D158" s="39">
        <f t="shared" si="13"/>
        <v>2243.7</v>
      </c>
      <c r="E158" s="39">
        <f t="shared" si="13"/>
        <v>2242.94779</v>
      </c>
      <c r="F158" s="43">
        <f t="shared" si="14"/>
        <v>99.96647457324957</v>
      </c>
      <c r="G158" s="9">
        <f>G159+G160</f>
        <v>2243.7</v>
      </c>
      <c r="H158" s="9">
        <f>H159+H160</f>
        <v>2242.94779</v>
      </c>
      <c r="I158" s="47">
        <f t="shared" si="12"/>
        <v>99.96647457324957</v>
      </c>
      <c r="J158" s="9">
        <f>J159+J160</f>
        <v>0</v>
      </c>
      <c r="K158" s="9">
        <f>K159+K160</f>
        <v>0</v>
      </c>
      <c r="L158" s="47"/>
    </row>
    <row r="159" spans="1:12" ht="60">
      <c r="A159" s="28" t="s">
        <v>5</v>
      </c>
      <c r="B159" s="4">
        <v>9000090100</v>
      </c>
      <c r="C159" s="4">
        <v>100</v>
      </c>
      <c r="D159" s="39">
        <f t="shared" si="13"/>
        <v>2243.7</v>
      </c>
      <c r="E159" s="39">
        <f t="shared" si="13"/>
        <v>2242.94779</v>
      </c>
      <c r="F159" s="43">
        <f t="shared" si="14"/>
        <v>99.96647457324957</v>
      </c>
      <c r="G159" s="9">
        <v>2243.7</v>
      </c>
      <c r="H159" s="9">
        <v>2242.94779</v>
      </c>
      <c r="I159" s="47">
        <f t="shared" si="12"/>
        <v>99.96647457324957</v>
      </c>
      <c r="J159" s="9"/>
      <c r="K159" s="9"/>
      <c r="L159" s="47"/>
    </row>
    <row r="160" spans="1:12" ht="15" hidden="1">
      <c r="A160" s="28" t="s">
        <v>9</v>
      </c>
      <c r="B160" s="4">
        <v>9000090100</v>
      </c>
      <c r="C160" s="4">
        <v>300</v>
      </c>
      <c r="D160" s="39">
        <f t="shared" si="13"/>
        <v>0</v>
      </c>
      <c r="E160" s="39">
        <f t="shared" si="13"/>
        <v>0</v>
      </c>
      <c r="F160" s="43" t="e">
        <f t="shared" si="14"/>
        <v>#DIV/0!</v>
      </c>
      <c r="G160" s="9"/>
      <c r="H160" s="9"/>
      <c r="I160" s="47" t="e">
        <f t="shared" si="12"/>
        <v>#DIV/0!</v>
      </c>
      <c r="J160" s="9"/>
      <c r="K160" s="9"/>
      <c r="L160" s="47"/>
    </row>
    <row r="161" spans="1:12" ht="45" hidden="1">
      <c r="A161" s="28" t="s">
        <v>32</v>
      </c>
      <c r="B161" s="4">
        <v>9000090310</v>
      </c>
      <c r="C161" s="4"/>
      <c r="D161" s="39">
        <f t="shared" si="13"/>
        <v>0</v>
      </c>
      <c r="E161" s="39">
        <f t="shared" si="13"/>
        <v>0</v>
      </c>
      <c r="F161" s="43" t="e">
        <f t="shared" si="14"/>
        <v>#DIV/0!</v>
      </c>
      <c r="G161" s="9">
        <f>G162</f>
        <v>0</v>
      </c>
      <c r="H161" s="9">
        <f>H162</f>
        <v>0</v>
      </c>
      <c r="I161" s="47" t="e">
        <f t="shared" si="12"/>
        <v>#DIV/0!</v>
      </c>
      <c r="J161" s="9">
        <f>J162</f>
        <v>0</v>
      </c>
      <c r="K161" s="9">
        <f>K162</f>
        <v>0</v>
      </c>
      <c r="L161" s="47"/>
    </row>
    <row r="162" spans="1:12" ht="30" hidden="1">
      <c r="A162" s="19" t="s">
        <v>14</v>
      </c>
      <c r="B162" s="4">
        <v>9000090310</v>
      </c>
      <c r="C162" s="4">
        <v>200</v>
      </c>
      <c r="D162" s="39">
        <f t="shared" si="13"/>
        <v>0</v>
      </c>
      <c r="E162" s="39">
        <f t="shared" si="13"/>
        <v>0</v>
      </c>
      <c r="F162" s="43" t="e">
        <f t="shared" si="14"/>
        <v>#DIV/0!</v>
      </c>
      <c r="G162" s="9"/>
      <c r="H162" s="9"/>
      <c r="I162" s="47" t="e">
        <f t="shared" si="12"/>
        <v>#DIV/0!</v>
      </c>
      <c r="J162" s="9"/>
      <c r="K162" s="9"/>
      <c r="L162" s="47"/>
    </row>
    <row r="163" spans="1:12" ht="15">
      <c r="A163" s="28" t="s">
        <v>47</v>
      </c>
      <c r="B163" s="4">
        <v>9000090410</v>
      </c>
      <c r="C163" s="4"/>
      <c r="D163" s="39">
        <f t="shared" si="13"/>
        <v>3644.3</v>
      </c>
      <c r="E163" s="39">
        <f t="shared" si="13"/>
        <v>3557.9</v>
      </c>
      <c r="F163" s="43">
        <f t="shared" si="14"/>
        <v>97.62917432703125</v>
      </c>
      <c r="G163" s="9">
        <f>G164</f>
        <v>3644.3</v>
      </c>
      <c r="H163" s="9">
        <f>H164</f>
        <v>3557.9</v>
      </c>
      <c r="I163" s="47">
        <f t="shared" si="12"/>
        <v>97.62917432703125</v>
      </c>
      <c r="J163" s="9">
        <f>J164</f>
        <v>0</v>
      </c>
      <c r="K163" s="9">
        <f>K164</f>
        <v>0</v>
      </c>
      <c r="L163" s="47"/>
    </row>
    <row r="164" spans="1:12" ht="15">
      <c r="A164" s="28" t="s">
        <v>6</v>
      </c>
      <c r="B164" s="4">
        <v>9000090410</v>
      </c>
      <c r="C164" s="4">
        <v>800</v>
      </c>
      <c r="D164" s="39">
        <f t="shared" si="13"/>
        <v>3644.3</v>
      </c>
      <c r="E164" s="39">
        <f t="shared" si="13"/>
        <v>3557.9</v>
      </c>
      <c r="F164" s="43">
        <f t="shared" si="14"/>
        <v>97.62917432703125</v>
      </c>
      <c r="G164" s="9">
        <v>3644.3</v>
      </c>
      <c r="H164" s="9">
        <v>3557.9</v>
      </c>
      <c r="I164" s="47">
        <f t="shared" si="12"/>
        <v>97.62917432703125</v>
      </c>
      <c r="J164" s="9"/>
      <c r="K164" s="9"/>
      <c r="L164" s="47"/>
    </row>
    <row r="165" spans="1:12" ht="30">
      <c r="A165" s="28" t="s">
        <v>48</v>
      </c>
      <c r="B165" s="4">
        <v>9000090420</v>
      </c>
      <c r="C165" s="4"/>
      <c r="D165" s="39">
        <f t="shared" si="13"/>
        <v>4736.7</v>
      </c>
      <c r="E165" s="39">
        <f t="shared" si="13"/>
        <v>1505.62479</v>
      </c>
      <c r="F165" s="43">
        <f t="shared" si="14"/>
        <v>31.786365824308067</v>
      </c>
      <c r="G165" s="9">
        <f>G166</f>
        <v>4736.7</v>
      </c>
      <c r="H165" s="9">
        <f>H166</f>
        <v>1505.62479</v>
      </c>
      <c r="I165" s="47">
        <f t="shared" si="12"/>
        <v>31.786365824308067</v>
      </c>
      <c r="J165" s="9">
        <f>J166</f>
        <v>0</v>
      </c>
      <c r="K165" s="9">
        <f>K166</f>
        <v>0</v>
      </c>
      <c r="L165" s="47"/>
    </row>
    <row r="166" spans="1:12" ht="30">
      <c r="A166" s="19" t="s">
        <v>14</v>
      </c>
      <c r="B166" s="4">
        <v>9000090420</v>
      </c>
      <c r="C166" s="4">
        <v>200</v>
      </c>
      <c r="D166" s="39">
        <f t="shared" si="13"/>
        <v>4736.7</v>
      </c>
      <c r="E166" s="39">
        <f t="shared" si="13"/>
        <v>1505.62479</v>
      </c>
      <c r="F166" s="43">
        <f t="shared" si="14"/>
        <v>31.786365824308067</v>
      </c>
      <c r="G166" s="9">
        <v>4736.7</v>
      </c>
      <c r="H166" s="9">
        <v>1505.62479</v>
      </c>
      <c r="I166" s="47">
        <f t="shared" si="12"/>
        <v>31.786365824308067</v>
      </c>
      <c r="J166" s="9"/>
      <c r="K166" s="9"/>
      <c r="L166" s="47"/>
    </row>
    <row r="167" spans="1:12" ht="75">
      <c r="A167" s="28" t="s">
        <v>49</v>
      </c>
      <c r="B167" s="4">
        <v>9000090430</v>
      </c>
      <c r="C167" s="4"/>
      <c r="D167" s="39">
        <f t="shared" si="13"/>
        <v>98</v>
      </c>
      <c r="E167" s="39">
        <f t="shared" si="13"/>
        <v>98</v>
      </c>
      <c r="F167" s="43">
        <f t="shared" si="14"/>
        <v>100</v>
      </c>
      <c r="G167" s="9">
        <f>G168</f>
        <v>98</v>
      </c>
      <c r="H167" s="9">
        <f>H168</f>
        <v>98</v>
      </c>
      <c r="I167" s="47">
        <f t="shared" si="12"/>
        <v>100</v>
      </c>
      <c r="J167" s="9">
        <f>J168</f>
        <v>0</v>
      </c>
      <c r="K167" s="9">
        <f>K168</f>
        <v>0</v>
      </c>
      <c r="L167" s="47"/>
    </row>
    <row r="168" spans="1:12" ht="30">
      <c r="A168" s="19" t="s">
        <v>14</v>
      </c>
      <c r="B168" s="4">
        <v>9000090430</v>
      </c>
      <c r="C168" s="4">
        <v>200</v>
      </c>
      <c r="D168" s="39">
        <f t="shared" si="13"/>
        <v>98</v>
      </c>
      <c r="E168" s="39">
        <f t="shared" si="13"/>
        <v>98</v>
      </c>
      <c r="F168" s="43">
        <f t="shared" si="14"/>
        <v>100</v>
      </c>
      <c r="G168" s="9">
        <v>98</v>
      </c>
      <c r="H168" s="9">
        <v>98</v>
      </c>
      <c r="I168" s="47">
        <f t="shared" si="12"/>
        <v>100</v>
      </c>
      <c r="J168" s="9"/>
      <c r="K168" s="9"/>
      <c r="L168" s="47"/>
    </row>
    <row r="169" spans="1:12" ht="15">
      <c r="A169" s="1" t="s">
        <v>107</v>
      </c>
      <c r="B169" s="4">
        <v>9000090440</v>
      </c>
      <c r="C169" s="4"/>
      <c r="D169" s="39">
        <f t="shared" si="13"/>
        <v>84.3</v>
      </c>
      <c r="E169" s="39">
        <f t="shared" si="13"/>
        <v>84.2276</v>
      </c>
      <c r="F169" s="43">
        <f t="shared" si="14"/>
        <v>99.9141162514828</v>
      </c>
      <c r="G169" s="9">
        <f>G170+G172</f>
        <v>84.3</v>
      </c>
      <c r="H169" s="9">
        <f>H170+H172</f>
        <v>84.2276</v>
      </c>
      <c r="I169" s="47">
        <f t="shared" si="12"/>
        <v>99.9141162514828</v>
      </c>
      <c r="J169" s="9">
        <f>J170+J171</f>
        <v>0</v>
      </c>
      <c r="K169" s="9">
        <f>K170+K171</f>
        <v>0</v>
      </c>
      <c r="L169" s="47"/>
    </row>
    <row r="170" spans="1:12" ht="30">
      <c r="A170" s="19" t="s">
        <v>14</v>
      </c>
      <c r="B170" s="4">
        <v>9000090440</v>
      </c>
      <c r="C170" s="4">
        <v>200</v>
      </c>
      <c r="D170" s="39">
        <f t="shared" si="13"/>
        <v>34.3</v>
      </c>
      <c r="E170" s="39">
        <f t="shared" si="13"/>
        <v>34.2276</v>
      </c>
      <c r="F170" s="43">
        <f t="shared" si="14"/>
        <v>99.78892128279885</v>
      </c>
      <c r="G170" s="9">
        <v>34.3</v>
      </c>
      <c r="H170" s="9">
        <v>34.2276</v>
      </c>
      <c r="I170" s="47">
        <f t="shared" si="12"/>
        <v>99.78892128279885</v>
      </c>
      <c r="J170" s="9"/>
      <c r="K170" s="9"/>
      <c r="L170" s="47"/>
    </row>
    <row r="171" spans="1:12" ht="15" hidden="1">
      <c r="A171" s="28" t="s">
        <v>6</v>
      </c>
      <c r="B171" s="4">
        <v>9000090440</v>
      </c>
      <c r="C171" s="4">
        <v>800</v>
      </c>
      <c r="D171" s="39">
        <f t="shared" si="13"/>
        <v>0</v>
      </c>
      <c r="E171" s="39">
        <f t="shared" si="13"/>
        <v>0</v>
      </c>
      <c r="F171" s="43" t="e">
        <f t="shared" si="14"/>
        <v>#DIV/0!</v>
      </c>
      <c r="G171" s="9"/>
      <c r="H171" s="9"/>
      <c r="I171" s="47" t="e">
        <f t="shared" si="12"/>
        <v>#DIV/0!</v>
      </c>
      <c r="J171" s="9"/>
      <c r="K171" s="9"/>
      <c r="L171" s="47" t="e">
        <f>K171/J171*100</f>
        <v>#DIV/0!</v>
      </c>
    </row>
    <row r="172" spans="1:12" ht="15">
      <c r="A172" s="28" t="s">
        <v>6</v>
      </c>
      <c r="B172" s="4">
        <v>9000090440</v>
      </c>
      <c r="C172" s="4">
        <v>800</v>
      </c>
      <c r="D172" s="39">
        <f>G172+J172</f>
        <v>50</v>
      </c>
      <c r="E172" s="39">
        <f>H172+K172</f>
        <v>50</v>
      </c>
      <c r="F172" s="43">
        <f>E172/D172*100</f>
        <v>100</v>
      </c>
      <c r="G172" s="9">
        <v>50</v>
      </c>
      <c r="H172" s="9">
        <v>50</v>
      </c>
      <c r="I172" s="47">
        <f>H172/G172*100</f>
        <v>100</v>
      </c>
      <c r="J172" s="9"/>
      <c r="K172" s="33">
        <f>L172+M172</f>
        <v>0</v>
      </c>
      <c r="L172" s="47"/>
    </row>
    <row r="173" spans="1:12" ht="15">
      <c r="A173" s="28" t="s">
        <v>11</v>
      </c>
      <c r="B173" s="4">
        <v>9000090510</v>
      </c>
      <c r="C173" s="4"/>
      <c r="D173" s="39">
        <f t="shared" si="13"/>
        <v>269.8</v>
      </c>
      <c r="E173" s="39">
        <f t="shared" si="13"/>
        <v>269.77433</v>
      </c>
      <c r="F173" s="43">
        <f t="shared" si="14"/>
        <v>99.99048554484804</v>
      </c>
      <c r="G173" s="9">
        <f>G174</f>
        <v>269.8</v>
      </c>
      <c r="H173" s="9">
        <f>H174</f>
        <v>269.77433</v>
      </c>
      <c r="I173" s="47">
        <f t="shared" si="12"/>
        <v>99.99048554484804</v>
      </c>
      <c r="J173" s="9">
        <f>J174</f>
        <v>0</v>
      </c>
      <c r="K173" s="9">
        <f>K174</f>
        <v>0</v>
      </c>
      <c r="L173" s="47"/>
    </row>
    <row r="174" spans="1:12" ht="30">
      <c r="A174" s="19" t="s">
        <v>14</v>
      </c>
      <c r="B174" s="4">
        <v>9000090510</v>
      </c>
      <c r="C174" s="4">
        <v>200</v>
      </c>
      <c r="D174" s="39">
        <f t="shared" si="13"/>
        <v>269.8</v>
      </c>
      <c r="E174" s="39">
        <f t="shared" si="13"/>
        <v>269.77433</v>
      </c>
      <c r="F174" s="43">
        <f t="shared" si="14"/>
        <v>99.99048554484804</v>
      </c>
      <c r="G174" s="9">
        <v>269.8</v>
      </c>
      <c r="H174" s="9">
        <v>269.77433</v>
      </c>
      <c r="I174" s="47">
        <f t="shared" si="12"/>
        <v>99.99048554484804</v>
      </c>
      <c r="J174" s="9"/>
      <c r="K174" s="9"/>
      <c r="L174" s="47"/>
    </row>
    <row r="175" spans="1:12" ht="15">
      <c r="A175" s="28" t="s">
        <v>13</v>
      </c>
      <c r="B175" s="4">
        <v>9000090520</v>
      </c>
      <c r="C175" s="4"/>
      <c r="D175" s="39">
        <f t="shared" si="13"/>
        <v>2020.6999999999998</v>
      </c>
      <c r="E175" s="39">
        <f t="shared" si="13"/>
        <v>1840.61303</v>
      </c>
      <c r="F175" s="43">
        <f t="shared" si="14"/>
        <v>91.08789181966645</v>
      </c>
      <c r="G175" s="9">
        <f>G176+G177</f>
        <v>2020.6999999999998</v>
      </c>
      <c r="H175" s="9">
        <f>H176+H177</f>
        <v>1840.61303</v>
      </c>
      <c r="I175" s="47">
        <f t="shared" si="12"/>
        <v>91.08789181966645</v>
      </c>
      <c r="J175" s="9">
        <f>J176+J177</f>
        <v>0</v>
      </c>
      <c r="K175" s="9">
        <f>K176+K177</f>
        <v>0</v>
      </c>
      <c r="L175" s="47"/>
    </row>
    <row r="176" spans="1:12" ht="30">
      <c r="A176" s="19" t="s">
        <v>14</v>
      </c>
      <c r="B176" s="4">
        <v>9000090520</v>
      </c>
      <c r="C176" s="4">
        <v>200</v>
      </c>
      <c r="D176" s="39">
        <f t="shared" si="13"/>
        <v>1650.3</v>
      </c>
      <c r="E176" s="39">
        <f t="shared" si="13"/>
        <v>1483.26627</v>
      </c>
      <c r="F176" s="43">
        <f t="shared" si="14"/>
        <v>89.87858389383749</v>
      </c>
      <c r="G176" s="9">
        <v>1650.3</v>
      </c>
      <c r="H176" s="9">
        <v>1483.26627</v>
      </c>
      <c r="I176" s="47">
        <f t="shared" si="12"/>
        <v>89.87858389383749</v>
      </c>
      <c r="J176" s="9"/>
      <c r="K176" s="33">
        <f>L176+M176</f>
        <v>0</v>
      </c>
      <c r="L176" s="47"/>
    </row>
    <row r="177" spans="1:12" ht="15">
      <c r="A177" s="28" t="s">
        <v>6</v>
      </c>
      <c r="B177" s="4">
        <v>9000090520</v>
      </c>
      <c r="C177" s="4">
        <v>800</v>
      </c>
      <c r="D177" s="39">
        <f t="shared" si="13"/>
        <v>370.4</v>
      </c>
      <c r="E177" s="39">
        <f t="shared" si="13"/>
        <v>357.34676</v>
      </c>
      <c r="F177" s="43">
        <f t="shared" si="14"/>
        <v>96.47590712742982</v>
      </c>
      <c r="G177" s="9">
        <v>370.4</v>
      </c>
      <c r="H177" s="9">
        <v>357.34676</v>
      </c>
      <c r="I177" s="47">
        <f t="shared" si="12"/>
        <v>96.47590712742982</v>
      </c>
      <c r="J177" s="9"/>
      <c r="K177" s="33">
        <f>L177+M177</f>
        <v>0</v>
      </c>
      <c r="L177" s="47"/>
    </row>
    <row r="178" spans="1:12" ht="15">
      <c r="A178" s="28" t="s">
        <v>33</v>
      </c>
      <c r="B178" s="4">
        <v>9000090530</v>
      </c>
      <c r="C178" s="4"/>
      <c r="D178" s="39">
        <f t="shared" si="13"/>
        <v>326.8</v>
      </c>
      <c r="E178" s="39">
        <f t="shared" si="13"/>
        <v>326.18</v>
      </c>
      <c r="F178" s="43">
        <f t="shared" si="14"/>
        <v>99.81028151774785</v>
      </c>
      <c r="G178" s="9">
        <f>G179</f>
        <v>326.8</v>
      </c>
      <c r="H178" s="9">
        <f>H179</f>
        <v>326.18</v>
      </c>
      <c r="I178" s="47">
        <f t="shared" si="12"/>
        <v>99.81028151774785</v>
      </c>
      <c r="J178" s="9">
        <f>J179</f>
        <v>0</v>
      </c>
      <c r="K178" s="9">
        <f>K179</f>
        <v>0</v>
      </c>
      <c r="L178" s="47"/>
    </row>
    <row r="179" spans="1:12" ht="30">
      <c r="A179" s="19" t="s">
        <v>14</v>
      </c>
      <c r="B179" s="4">
        <v>9000090530</v>
      </c>
      <c r="C179" s="4">
        <v>200</v>
      </c>
      <c r="D179" s="39">
        <f t="shared" si="13"/>
        <v>326.8</v>
      </c>
      <c r="E179" s="39">
        <f t="shared" si="13"/>
        <v>326.18</v>
      </c>
      <c r="F179" s="43">
        <f t="shared" si="14"/>
        <v>99.81028151774785</v>
      </c>
      <c r="G179" s="9">
        <v>326.8</v>
      </c>
      <c r="H179" s="9">
        <v>326.18</v>
      </c>
      <c r="I179" s="47">
        <f t="shared" si="12"/>
        <v>99.81028151774785</v>
      </c>
      <c r="J179" s="9"/>
      <c r="K179" s="9"/>
      <c r="L179" s="47"/>
    </row>
    <row r="180" spans="1:12" ht="15">
      <c r="A180" s="28" t="s">
        <v>28</v>
      </c>
      <c r="B180" s="4">
        <v>9000090750</v>
      </c>
      <c r="C180" s="4"/>
      <c r="D180" s="39">
        <f t="shared" si="13"/>
        <v>6496.700000000001</v>
      </c>
      <c r="E180" s="39">
        <f t="shared" si="13"/>
        <v>6496.48097</v>
      </c>
      <c r="F180" s="43">
        <f t="shared" si="14"/>
        <v>99.99662859605645</v>
      </c>
      <c r="G180" s="9">
        <f>G181+G182+G183</f>
        <v>6496.700000000001</v>
      </c>
      <c r="H180" s="9">
        <f>H181+H182+H183</f>
        <v>6496.48097</v>
      </c>
      <c r="I180" s="47">
        <f t="shared" si="12"/>
        <v>99.99662859605645</v>
      </c>
      <c r="J180" s="9">
        <f>J181+J182+J183</f>
        <v>0</v>
      </c>
      <c r="K180" s="9">
        <f>K181+K182+K183</f>
        <v>0</v>
      </c>
      <c r="L180" s="47"/>
    </row>
    <row r="181" spans="1:12" ht="60">
      <c r="A181" s="28" t="s">
        <v>5</v>
      </c>
      <c r="B181" s="4">
        <v>9000090750</v>
      </c>
      <c r="C181" s="4">
        <v>100</v>
      </c>
      <c r="D181" s="39">
        <f t="shared" si="13"/>
        <v>6058.3</v>
      </c>
      <c r="E181" s="39">
        <f t="shared" si="13"/>
        <v>6058.14566</v>
      </c>
      <c r="F181" s="43">
        <f t="shared" si="14"/>
        <v>99.99745242064606</v>
      </c>
      <c r="G181" s="9">
        <v>6058.3</v>
      </c>
      <c r="H181" s="9">
        <v>6058.14566</v>
      </c>
      <c r="I181" s="47">
        <f t="shared" si="12"/>
        <v>99.99745242064606</v>
      </c>
      <c r="J181" s="9"/>
      <c r="K181" s="9"/>
      <c r="L181" s="47"/>
    </row>
    <row r="182" spans="1:12" ht="30">
      <c r="A182" s="19" t="s">
        <v>14</v>
      </c>
      <c r="B182" s="4">
        <v>9000090750</v>
      </c>
      <c r="C182" s="4">
        <v>200</v>
      </c>
      <c r="D182" s="39">
        <f t="shared" si="13"/>
        <v>192.6</v>
      </c>
      <c r="E182" s="39">
        <f t="shared" si="13"/>
        <v>192.58775</v>
      </c>
      <c r="F182" s="43">
        <f t="shared" si="14"/>
        <v>99.9936396677051</v>
      </c>
      <c r="G182" s="9">
        <v>192.6</v>
      </c>
      <c r="H182" s="9">
        <v>192.58775</v>
      </c>
      <c r="I182" s="47">
        <f t="shared" si="12"/>
        <v>99.9936396677051</v>
      </c>
      <c r="J182" s="9"/>
      <c r="K182" s="9"/>
      <c r="L182" s="47"/>
    </row>
    <row r="183" spans="1:12" ht="15">
      <c r="A183" s="28" t="s">
        <v>6</v>
      </c>
      <c r="B183" s="4">
        <v>9000090750</v>
      </c>
      <c r="C183" s="4">
        <v>800</v>
      </c>
      <c r="D183" s="39">
        <f t="shared" si="13"/>
        <v>245.8</v>
      </c>
      <c r="E183" s="39">
        <f t="shared" si="13"/>
        <v>245.74756</v>
      </c>
      <c r="F183" s="43">
        <f t="shared" si="14"/>
        <v>99.9786655817738</v>
      </c>
      <c r="G183" s="9">
        <v>245.8</v>
      </c>
      <c r="H183" s="9">
        <v>245.74756</v>
      </c>
      <c r="I183" s="47">
        <f t="shared" si="12"/>
        <v>99.9786655817738</v>
      </c>
      <c r="J183" s="9"/>
      <c r="K183" s="9"/>
      <c r="L183" s="47"/>
    </row>
    <row r="184" spans="1:12" ht="15">
      <c r="A184" s="28" t="s">
        <v>36</v>
      </c>
      <c r="B184" s="4">
        <v>9000090760</v>
      </c>
      <c r="C184" s="4"/>
      <c r="D184" s="39">
        <f t="shared" si="13"/>
        <v>1227.5</v>
      </c>
      <c r="E184" s="39">
        <f t="shared" si="13"/>
        <v>1227.29119</v>
      </c>
      <c r="F184" s="43">
        <f t="shared" si="14"/>
        <v>99.98298900203665</v>
      </c>
      <c r="G184" s="9">
        <f>G185+G186</f>
        <v>1227.5</v>
      </c>
      <c r="H184" s="9">
        <f>H185+H186</f>
        <v>1227.29119</v>
      </c>
      <c r="I184" s="47">
        <f t="shared" si="12"/>
        <v>99.98298900203665</v>
      </c>
      <c r="J184" s="9">
        <f>J185</f>
        <v>0</v>
      </c>
      <c r="K184" s="9">
        <f>K185</f>
        <v>0</v>
      </c>
      <c r="L184" s="47"/>
    </row>
    <row r="185" spans="1:12" ht="60">
      <c r="A185" s="28" t="s">
        <v>5</v>
      </c>
      <c r="B185" s="4">
        <v>9000090760</v>
      </c>
      <c r="C185" s="4">
        <v>100</v>
      </c>
      <c r="D185" s="39">
        <f t="shared" si="13"/>
        <v>1214.7</v>
      </c>
      <c r="E185" s="39">
        <f t="shared" si="13"/>
        <v>1214.49919</v>
      </c>
      <c r="F185" s="43">
        <f t="shared" si="14"/>
        <v>99.98346834609369</v>
      </c>
      <c r="G185" s="9">
        <v>1214.7</v>
      </c>
      <c r="H185" s="9">
        <v>1214.49919</v>
      </c>
      <c r="I185" s="47">
        <f t="shared" si="12"/>
        <v>99.98346834609369</v>
      </c>
      <c r="J185" s="9"/>
      <c r="K185" s="9"/>
      <c r="L185" s="47"/>
    </row>
    <row r="186" spans="1:12" ht="15">
      <c r="A186" s="28" t="s">
        <v>9</v>
      </c>
      <c r="B186" s="4">
        <v>9000090760</v>
      </c>
      <c r="C186" s="4">
        <v>300</v>
      </c>
      <c r="D186" s="39">
        <f>G186+J186</f>
        <v>12.8</v>
      </c>
      <c r="E186" s="39">
        <f>H186+K186</f>
        <v>12.792</v>
      </c>
      <c r="F186" s="43">
        <f>E186/D186*100</f>
        <v>99.93749999999999</v>
      </c>
      <c r="G186" s="9">
        <v>12.8</v>
      </c>
      <c r="H186" s="9">
        <v>12.792</v>
      </c>
      <c r="I186" s="47">
        <f t="shared" si="12"/>
        <v>99.93749999999999</v>
      </c>
      <c r="J186" s="9"/>
      <c r="K186" s="9"/>
      <c r="L186" s="47"/>
    </row>
    <row r="187" spans="1:12" ht="60" hidden="1">
      <c r="A187" s="37" t="s">
        <v>117</v>
      </c>
      <c r="B187" s="38" t="s">
        <v>116</v>
      </c>
      <c r="C187" s="4"/>
      <c r="D187" s="39">
        <f t="shared" si="13"/>
        <v>0</v>
      </c>
      <c r="E187" s="39">
        <f t="shared" si="13"/>
        <v>0</v>
      </c>
      <c r="F187" s="43" t="e">
        <f t="shared" si="14"/>
        <v>#DIV/0!</v>
      </c>
      <c r="G187" s="51">
        <f>G188+G189</f>
        <v>0</v>
      </c>
      <c r="H187" s="51">
        <f>H188+H189</f>
        <v>0</v>
      </c>
      <c r="I187" s="47" t="e">
        <f t="shared" si="12"/>
        <v>#DIV/0!</v>
      </c>
      <c r="J187" s="51">
        <f>J188+J189</f>
        <v>0</v>
      </c>
      <c r="K187" s="51">
        <f>K188+K189</f>
        <v>0</v>
      </c>
      <c r="L187" s="47"/>
    </row>
    <row r="188" spans="1:12" ht="30" hidden="1">
      <c r="A188" s="1" t="s">
        <v>12</v>
      </c>
      <c r="B188" s="38" t="s">
        <v>116</v>
      </c>
      <c r="C188" s="4">
        <v>400</v>
      </c>
      <c r="D188" s="39">
        <f t="shared" si="13"/>
        <v>0</v>
      </c>
      <c r="E188" s="39">
        <f t="shared" si="13"/>
        <v>0</v>
      </c>
      <c r="F188" s="43" t="e">
        <f t="shared" si="14"/>
        <v>#DIV/0!</v>
      </c>
      <c r="G188" s="51"/>
      <c r="H188" s="51"/>
      <c r="I188" s="47" t="e">
        <f t="shared" si="12"/>
        <v>#DIV/0!</v>
      </c>
      <c r="J188" s="9"/>
      <c r="K188" s="9"/>
      <c r="L188" s="47"/>
    </row>
    <row r="189" spans="1:12" ht="30" hidden="1">
      <c r="A189" s="1" t="s">
        <v>8</v>
      </c>
      <c r="B189" s="38" t="s">
        <v>116</v>
      </c>
      <c r="C189" s="4">
        <v>600</v>
      </c>
      <c r="D189" s="39">
        <f t="shared" si="13"/>
        <v>0</v>
      </c>
      <c r="E189" s="39">
        <f t="shared" si="13"/>
        <v>0</v>
      </c>
      <c r="F189" s="43" t="e">
        <f t="shared" si="14"/>
        <v>#DIV/0!</v>
      </c>
      <c r="G189" s="5"/>
      <c r="H189" s="5"/>
      <c r="I189" s="47" t="e">
        <f t="shared" si="12"/>
        <v>#DIV/0!</v>
      </c>
      <c r="J189" s="9"/>
      <c r="K189" s="9"/>
      <c r="L189" s="47"/>
    </row>
    <row r="190" spans="1:12" ht="30">
      <c r="A190" s="28" t="s">
        <v>34</v>
      </c>
      <c r="B190" s="4">
        <v>9000090810</v>
      </c>
      <c r="C190" s="4"/>
      <c r="D190" s="39">
        <f t="shared" si="13"/>
        <v>3649.9</v>
      </c>
      <c r="E190" s="39">
        <f t="shared" si="13"/>
        <v>3649.9</v>
      </c>
      <c r="F190" s="43">
        <f t="shared" si="14"/>
        <v>100</v>
      </c>
      <c r="G190" s="9">
        <f>G191</f>
        <v>3649.9</v>
      </c>
      <c r="H190" s="9">
        <f>H191</f>
        <v>3649.9</v>
      </c>
      <c r="I190" s="47">
        <f t="shared" si="12"/>
        <v>100</v>
      </c>
      <c r="J190" s="9">
        <f>J191</f>
        <v>0</v>
      </c>
      <c r="K190" s="9">
        <f>K191</f>
        <v>0</v>
      </c>
      <c r="L190" s="47"/>
    </row>
    <row r="191" spans="1:12" ht="30">
      <c r="A191" s="28" t="s">
        <v>8</v>
      </c>
      <c r="B191" s="4">
        <v>9000090810</v>
      </c>
      <c r="C191" s="4">
        <v>600</v>
      </c>
      <c r="D191" s="39">
        <f t="shared" si="13"/>
        <v>3649.9</v>
      </c>
      <c r="E191" s="39">
        <f t="shared" si="13"/>
        <v>3649.9</v>
      </c>
      <c r="F191" s="43">
        <f t="shared" si="14"/>
        <v>100</v>
      </c>
      <c r="G191" s="9">
        <v>3649.9</v>
      </c>
      <c r="H191" s="9">
        <v>3649.9</v>
      </c>
      <c r="I191" s="47">
        <f t="shared" si="12"/>
        <v>100</v>
      </c>
      <c r="J191" s="9"/>
      <c r="K191" s="9"/>
      <c r="L191" s="47"/>
    </row>
    <row r="192" spans="1:12" ht="30">
      <c r="A192" s="28" t="s">
        <v>34</v>
      </c>
      <c r="B192" s="4">
        <v>9000090820</v>
      </c>
      <c r="C192" s="4"/>
      <c r="D192" s="39">
        <f t="shared" si="13"/>
        <v>1134.22826</v>
      </c>
      <c r="E192" s="39">
        <f t="shared" si="13"/>
        <v>1134.22826</v>
      </c>
      <c r="F192" s="43">
        <f t="shared" si="14"/>
        <v>100</v>
      </c>
      <c r="G192" s="9">
        <f>G193</f>
        <v>0</v>
      </c>
      <c r="H192" s="9">
        <f>H193</f>
        <v>0</v>
      </c>
      <c r="I192" s="47"/>
      <c r="J192" s="9">
        <f>J193</f>
        <v>1134.22826</v>
      </c>
      <c r="K192" s="9">
        <f>K193</f>
        <v>1134.22826</v>
      </c>
      <c r="L192" s="47">
        <f>K192/J192*100</f>
        <v>100</v>
      </c>
    </row>
    <row r="193" spans="1:12" ht="30">
      <c r="A193" s="28" t="s">
        <v>8</v>
      </c>
      <c r="B193" s="4">
        <v>9000090820</v>
      </c>
      <c r="C193" s="4">
        <v>600</v>
      </c>
      <c r="D193" s="39">
        <f t="shared" si="13"/>
        <v>1134.22826</v>
      </c>
      <c r="E193" s="39">
        <f t="shared" si="13"/>
        <v>1134.22826</v>
      </c>
      <c r="F193" s="43">
        <f t="shared" si="14"/>
        <v>100</v>
      </c>
      <c r="G193" s="9"/>
      <c r="H193" s="9"/>
      <c r="I193" s="47"/>
      <c r="J193" s="9">
        <v>1134.22826</v>
      </c>
      <c r="K193" s="9">
        <v>1134.22826</v>
      </c>
      <c r="L193" s="47">
        <f>K193/J193*100</f>
        <v>100</v>
      </c>
    </row>
    <row r="194" spans="1:12" ht="15">
      <c r="A194" s="28" t="s">
        <v>35</v>
      </c>
      <c r="B194" s="4">
        <v>9000090830</v>
      </c>
      <c r="C194" s="4"/>
      <c r="D194" s="39">
        <f t="shared" si="13"/>
        <v>6604.2</v>
      </c>
      <c r="E194" s="39">
        <f t="shared" si="13"/>
        <v>6603.6</v>
      </c>
      <c r="F194" s="43">
        <f t="shared" si="14"/>
        <v>99.99091487235397</v>
      </c>
      <c r="G194" s="9">
        <f>G195</f>
        <v>6604.2</v>
      </c>
      <c r="H194" s="9">
        <f>H195</f>
        <v>6603.6</v>
      </c>
      <c r="I194" s="47">
        <f t="shared" si="12"/>
        <v>99.99091487235397</v>
      </c>
      <c r="J194" s="9">
        <f>J195</f>
        <v>0</v>
      </c>
      <c r="K194" s="9">
        <f>K195</f>
        <v>0</v>
      </c>
      <c r="L194" s="47"/>
    </row>
    <row r="195" spans="1:12" ht="30">
      <c r="A195" s="28" t="s">
        <v>8</v>
      </c>
      <c r="B195" s="4">
        <v>9000090830</v>
      </c>
      <c r="C195" s="4">
        <v>600</v>
      </c>
      <c r="D195" s="39">
        <f t="shared" si="13"/>
        <v>6604.2</v>
      </c>
      <c r="E195" s="39">
        <f t="shared" si="13"/>
        <v>6603.6</v>
      </c>
      <c r="F195" s="43">
        <f t="shared" si="14"/>
        <v>99.99091487235397</v>
      </c>
      <c r="G195" s="9">
        <v>6604.2</v>
      </c>
      <c r="H195" s="9">
        <v>6603.6</v>
      </c>
      <c r="I195" s="47">
        <f t="shared" si="12"/>
        <v>99.99091487235397</v>
      </c>
      <c r="J195" s="9"/>
      <c r="K195" s="9"/>
      <c r="L195" s="47"/>
    </row>
    <row r="196" spans="1:12" ht="15">
      <c r="A196" s="28" t="s">
        <v>50</v>
      </c>
      <c r="B196" s="4">
        <v>9000090910</v>
      </c>
      <c r="C196" s="4"/>
      <c r="D196" s="39">
        <f t="shared" si="13"/>
        <v>1017</v>
      </c>
      <c r="E196" s="39">
        <f t="shared" si="13"/>
        <v>1014.84068</v>
      </c>
      <c r="F196" s="43">
        <f t="shared" si="14"/>
        <v>99.78767748279253</v>
      </c>
      <c r="G196" s="9">
        <f>G197</f>
        <v>1017</v>
      </c>
      <c r="H196" s="9">
        <f>H197</f>
        <v>1014.84068</v>
      </c>
      <c r="I196" s="47">
        <f t="shared" si="12"/>
        <v>99.78767748279253</v>
      </c>
      <c r="J196" s="9">
        <f>J197</f>
        <v>0</v>
      </c>
      <c r="K196" s="9">
        <f>K197</f>
        <v>0</v>
      </c>
      <c r="L196" s="47"/>
    </row>
    <row r="197" spans="1:12" ht="15">
      <c r="A197" s="28" t="s">
        <v>9</v>
      </c>
      <c r="B197" s="4">
        <v>9000090910</v>
      </c>
      <c r="C197" s="4">
        <v>300</v>
      </c>
      <c r="D197" s="39">
        <f t="shared" si="13"/>
        <v>1017</v>
      </c>
      <c r="E197" s="39">
        <f t="shared" si="13"/>
        <v>1014.84068</v>
      </c>
      <c r="F197" s="43">
        <f t="shared" si="14"/>
        <v>99.78767748279253</v>
      </c>
      <c r="G197" s="9">
        <v>1017</v>
      </c>
      <c r="H197" s="9">
        <v>1014.84068</v>
      </c>
      <c r="I197" s="47">
        <f aca="true" t="shared" si="15" ref="I197:I205">H197/G197*100</f>
        <v>99.78767748279253</v>
      </c>
      <c r="J197" s="9"/>
      <c r="K197" s="9"/>
      <c r="L197" s="47"/>
    </row>
    <row r="198" spans="1:12" ht="30">
      <c r="A198" s="28" t="s">
        <v>56</v>
      </c>
      <c r="B198" s="4">
        <v>9000090920</v>
      </c>
      <c r="C198" s="4"/>
      <c r="D198" s="39">
        <f t="shared" si="13"/>
        <v>1025</v>
      </c>
      <c r="E198" s="39">
        <f t="shared" si="13"/>
        <v>1025</v>
      </c>
      <c r="F198" s="43">
        <f t="shared" si="14"/>
        <v>100</v>
      </c>
      <c r="G198" s="9">
        <f>G199</f>
        <v>1025</v>
      </c>
      <c r="H198" s="9">
        <f>H199</f>
        <v>1025</v>
      </c>
      <c r="I198" s="47">
        <f t="shared" si="15"/>
        <v>100</v>
      </c>
      <c r="J198" s="9">
        <f>J199</f>
        <v>0</v>
      </c>
      <c r="K198" s="9">
        <f>K199</f>
        <v>0</v>
      </c>
      <c r="L198" s="47"/>
    </row>
    <row r="199" spans="1:12" ht="15">
      <c r="A199" s="28" t="s">
        <v>7</v>
      </c>
      <c r="B199" s="4">
        <v>9000090920</v>
      </c>
      <c r="C199" s="4">
        <v>500</v>
      </c>
      <c r="D199" s="39">
        <f t="shared" si="13"/>
        <v>1025</v>
      </c>
      <c r="E199" s="39">
        <f t="shared" si="13"/>
        <v>1025</v>
      </c>
      <c r="F199" s="43">
        <f t="shared" si="14"/>
        <v>100</v>
      </c>
      <c r="G199" s="9">
        <v>1025</v>
      </c>
      <c r="H199" s="9">
        <v>1025</v>
      </c>
      <c r="I199" s="47">
        <f t="shared" si="15"/>
        <v>100</v>
      </c>
      <c r="J199" s="9"/>
      <c r="K199" s="9"/>
      <c r="L199" s="47"/>
    </row>
    <row r="200" spans="1:12" ht="30">
      <c r="A200" s="19" t="s">
        <v>41</v>
      </c>
      <c r="B200" s="4">
        <v>9000090930</v>
      </c>
      <c r="C200" s="4"/>
      <c r="D200" s="39">
        <f t="shared" si="13"/>
        <v>7419.3</v>
      </c>
      <c r="E200" s="39">
        <f t="shared" si="13"/>
        <v>7419.3</v>
      </c>
      <c r="F200" s="43">
        <f t="shared" si="14"/>
        <v>100</v>
      </c>
      <c r="G200" s="9">
        <f>G201</f>
        <v>7419.3</v>
      </c>
      <c r="H200" s="9">
        <f>H201</f>
        <v>7419.3</v>
      </c>
      <c r="I200" s="47">
        <f t="shared" si="15"/>
        <v>100</v>
      </c>
      <c r="J200" s="9">
        <f>J201</f>
        <v>0</v>
      </c>
      <c r="K200" s="9">
        <f>K201</f>
        <v>0</v>
      </c>
      <c r="L200" s="47"/>
    </row>
    <row r="201" spans="1:12" ht="15">
      <c r="A201" s="28" t="s">
        <v>7</v>
      </c>
      <c r="B201" s="4">
        <v>9000090930</v>
      </c>
      <c r="C201" s="4">
        <v>500</v>
      </c>
      <c r="D201" s="39">
        <f t="shared" si="13"/>
        <v>7419.3</v>
      </c>
      <c r="E201" s="39">
        <f t="shared" si="13"/>
        <v>7419.3</v>
      </c>
      <c r="F201" s="43">
        <f t="shared" si="14"/>
        <v>100</v>
      </c>
      <c r="G201" s="9">
        <v>7419.3</v>
      </c>
      <c r="H201" s="9">
        <v>7419.3</v>
      </c>
      <c r="I201" s="47">
        <f t="shared" si="15"/>
        <v>100</v>
      </c>
      <c r="J201" s="9"/>
      <c r="K201" s="9"/>
      <c r="L201" s="47"/>
    </row>
    <row r="202" spans="1:12" ht="45">
      <c r="A202" s="14" t="s">
        <v>16</v>
      </c>
      <c r="B202" s="4">
        <v>9000090940</v>
      </c>
      <c r="C202" s="4"/>
      <c r="D202" s="39">
        <f t="shared" si="13"/>
        <v>162.8</v>
      </c>
      <c r="E202" s="39">
        <f t="shared" si="13"/>
        <v>162.792</v>
      </c>
      <c r="F202" s="43">
        <f t="shared" si="14"/>
        <v>99.99508599508599</v>
      </c>
      <c r="G202" s="9">
        <f>G203</f>
        <v>162.8</v>
      </c>
      <c r="H202" s="9">
        <f>H203</f>
        <v>162.792</v>
      </c>
      <c r="I202" s="47">
        <f t="shared" si="15"/>
        <v>99.99508599508599</v>
      </c>
      <c r="J202" s="9">
        <f>J203</f>
        <v>0</v>
      </c>
      <c r="K202" s="9">
        <f>K203</f>
        <v>0</v>
      </c>
      <c r="L202" s="47"/>
    </row>
    <row r="203" spans="1:12" ht="15">
      <c r="A203" s="28" t="s">
        <v>9</v>
      </c>
      <c r="B203" s="4">
        <v>9000090940</v>
      </c>
      <c r="C203" s="4">
        <v>300</v>
      </c>
      <c r="D203" s="39">
        <f t="shared" si="13"/>
        <v>162.8</v>
      </c>
      <c r="E203" s="39">
        <f t="shared" si="13"/>
        <v>162.792</v>
      </c>
      <c r="F203" s="43">
        <f t="shared" si="14"/>
        <v>99.99508599508599</v>
      </c>
      <c r="G203" s="9">
        <v>162.8</v>
      </c>
      <c r="H203" s="9">
        <v>162.792</v>
      </c>
      <c r="I203" s="47">
        <f t="shared" si="15"/>
        <v>99.99508599508599</v>
      </c>
      <c r="J203" s="9"/>
      <c r="K203" s="9"/>
      <c r="L203" s="47"/>
    </row>
    <row r="204" spans="1:12" ht="15">
      <c r="A204" s="15" t="s">
        <v>19</v>
      </c>
      <c r="B204" s="4">
        <v>9000091300</v>
      </c>
      <c r="C204" s="4"/>
      <c r="D204" s="39">
        <f t="shared" si="13"/>
        <v>707.9</v>
      </c>
      <c r="E204" s="39">
        <f t="shared" si="13"/>
        <v>707.02707</v>
      </c>
      <c r="F204" s="43">
        <f t="shared" si="14"/>
        <v>99.8766873852239</v>
      </c>
      <c r="G204" s="9">
        <f>G205</f>
        <v>707.9</v>
      </c>
      <c r="H204" s="9">
        <f>H205</f>
        <v>707.02707</v>
      </c>
      <c r="I204" s="47">
        <f t="shared" si="15"/>
        <v>99.8766873852239</v>
      </c>
      <c r="J204" s="9">
        <f>J205</f>
        <v>0</v>
      </c>
      <c r="K204" s="9">
        <f>K205</f>
        <v>0</v>
      </c>
      <c r="L204" s="47"/>
    </row>
    <row r="205" spans="1:12" ht="15">
      <c r="A205" s="15" t="s">
        <v>18</v>
      </c>
      <c r="B205" s="4">
        <v>9000091300</v>
      </c>
      <c r="C205" s="4">
        <v>700</v>
      </c>
      <c r="D205" s="39">
        <f t="shared" si="13"/>
        <v>707.9</v>
      </c>
      <c r="E205" s="39">
        <f t="shared" si="13"/>
        <v>707.02707</v>
      </c>
      <c r="F205" s="43">
        <f t="shared" si="14"/>
        <v>99.8766873852239</v>
      </c>
      <c r="G205" s="9">
        <v>707.9</v>
      </c>
      <c r="H205" s="9">
        <v>707.02707</v>
      </c>
      <c r="I205" s="47">
        <f t="shared" si="15"/>
        <v>99.8766873852239</v>
      </c>
      <c r="J205" s="9"/>
      <c r="K205" s="9"/>
      <c r="L205" s="47"/>
    </row>
    <row r="206" spans="1:12" ht="15" hidden="1">
      <c r="A206" s="18" t="s">
        <v>17</v>
      </c>
      <c r="B206" s="4">
        <v>9000099990</v>
      </c>
      <c r="C206" s="4"/>
      <c r="D206" s="39">
        <f t="shared" si="13"/>
        <v>0</v>
      </c>
      <c r="E206" s="39">
        <f t="shared" si="13"/>
        <v>0</v>
      </c>
      <c r="F206" s="43" t="e">
        <f t="shared" si="14"/>
        <v>#DIV/0!</v>
      </c>
      <c r="G206" s="33">
        <f>G207</f>
        <v>0</v>
      </c>
      <c r="H206" s="33">
        <f>H207</f>
        <v>0</v>
      </c>
      <c r="I206" s="33"/>
      <c r="J206" s="33">
        <f>J207</f>
        <v>0</v>
      </c>
      <c r="K206" s="33">
        <f>K207</f>
        <v>0</v>
      </c>
      <c r="L206" s="33"/>
    </row>
    <row r="207" spans="1:12" ht="15" hidden="1">
      <c r="A207" s="18" t="s">
        <v>6</v>
      </c>
      <c r="B207" s="4">
        <v>9000099990</v>
      </c>
      <c r="C207" s="4"/>
      <c r="D207" s="39">
        <f t="shared" si="13"/>
        <v>0</v>
      </c>
      <c r="E207" s="39">
        <f t="shared" si="13"/>
        <v>0</v>
      </c>
      <c r="F207" s="43" t="e">
        <f t="shared" si="14"/>
        <v>#DIV/0!</v>
      </c>
      <c r="G207" s="9"/>
      <c r="H207" s="9"/>
      <c r="I207" s="9"/>
      <c r="J207" s="9"/>
      <c r="K207" s="9"/>
      <c r="L207" s="9"/>
    </row>
  </sheetData>
  <sheetProtection/>
  <mergeCells count="18">
    <mergeCell ref="A3:L3"/>
    <mergeCell ref="A5:L5"/>
    <mergeCell ref="D7:F7"/>
    <mergeCell ref="G7:I7"/>
    <mergeCell ref="A6:A9"/>
    <mergeCell ref="B6:B9"/>
    <mergeCell ref="C6:C9"/>
    <mergeCell ref="D6:L6"/>
    <mergeCell ref="B1:L1"/>
    <mergeCell ref="B2:L2"/>
    <mergeCell ref="A4:L4"/>
    <mergeCell ref="J7:L7"/>
    <mergeCell ref="D8:D9"/>
    <mergeCell ref="E8:F8"/>
    <mergeCell ref="G8:G9"/>
    <mergeCell ref="H8:I8"/>
    <mergeCell ref="J8:J9"/>
    <mergeCell ref="K8:L8"/>
  </mergeCells>
  <hyperlinks>
    <hyperlink ref="A56" r:id="rId1" display="http://www.consultant.ru/document/cons_doc_LAW_327296/6020f863fd2775673003a515eb5cac61d5341480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2022-07-26T05:16:06Z</cp:lastPrinted>
  <dcterms:created xsi:type="dcterms:W3CDTF">2014-10-28T05:10:58Z</dcterms:created>
  <dcterms:modified xsi:type="dcterms:W3CDTF">2022-07-26T05:16:11Z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